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.งานกรอบอัตรากำลัง &amp;  ภาระงาน &amp; โครงสร้าง\2560-ข้อมูลกรอบอัตรากำลัง 2560-2564\"/>
    </mc:Choice>
  </mc:AlternateContent>
  <bookViews>
    <workbookView xWindow="315" yWindow="-60" windowWidth="9720" windowHeight="6255" tabRatio="694" activeTab="4"/>
  </bookViews>
  <sheets>
    <sheet name="สายวิชาการ ป.ตรี" sheetId="1" r:id="rId1"/>
    <sheet name="สายวิชาการ บัณฑิตศึกษา" sheetId="6" r:id="rId2"/>
    <sheet name="ตัวอย่าง สายวิชาการ" sheetId="2" r:id="rId3"/>
    <sheet name="สายสนับสนุน" sheetId="3" r:id="rId4"/>
    <sheet name="ตัวอย่างสายสนับสนุน" sheetId="4" r:id="rId5"/>
  </sheets>
  <definedNames>
    <definedName name="_xlnm.Print_Area" localSheetId="2">'ตัวอย่าง สายวิชาการ'!$C$1:$R$48</definedName>
    <definedName name="_xlnm.Print_Area" localSheetId="4">ตัวอย่างสายสนับสนุน!$A$1:$J$33</definedName>
    <definedName name="_xlnm.Print_Area" localSheetId="1">'สายวิชาการ บัณฑิตศึกษา'!$C$1:$R$23</definedName>
    <definedName name="_xlnm.Print_Area" localSheetId="0">'สายวิชาการ ป.ตรี'!$C$1:$R$28</definedName>
    <definedName name="_xlnm.Print_Area" localSheetId="3">สายสนับสนุน!$A$1:$J$40</definedName>
    <definedName name="_xlnm.Print_Titles" localSheetId="1">'สายวิชาการ บัณฑิตศึกษา'!$4:$5</definedName>
    <definedName name="_xlnm.Print_Titles" localSheetId="0">'สายวิชาการ ป.ตรี'!$4:$5</definedName>
    <definedName name="Z_2677A9A1_7445_4E4F_8450_31496B991367_.wvu.Cols" localSheetId="2" hidden="1">'ตัวอย่าง สายวิชาการ'!$A:$B</definedName>
    <definedName name="Z_2677A9A1_7445_4E4F_8450_31496B991367_.wvu.Cols" localSheetId="1" hidden="1">'สายวิชาการ บัณฑิตศึกษา'!$A:$B</definedName>
    <definedName name="Z_2677A9A1_7445_4E4F_8450_31496B991367_.wvu.Cols" localSheetId="0" hidden="1">'สายวิชาการ ป.ตรี'!$A:$B</definedName>
    <definedName name="Z_2677A9A1_7445_4E4F_8450_31496B991367_.wvu.PrintArea" localSheetId="2" hidden="1">'ตัวอย่าง สายวิชาการ'!$C$1:$R$44</definedName>
    <definedName name="Z_2677A9A1_7445_4E4F_8450_31496B991367_.wvu.PrintArea" localSheetId="4" hidden="1">ตัวอย่างสายสนับสนุน!$A$1:$J$22</definedName>
    <definedName name="Z_2677A9A1_7445_4E4F_8450_31496B991367_.wvu.PrintArea" localSheetId="1" hidden="1">'สายวิชาการ บัณฑิตศึกษา'!$C$1:$R$20</definedName>
    <definedName name="Z_2677A9A1_7445_4E4F_8450_31496B991367_.wvu.PrintArea" localSheetId="0" hidden="1">'สายวิชาการ ป.ตรี'!$C$1:$R$23</definedName>
    <definedName name="Z_2677A9A1_7445_4E4F_8450_31496B991367_.wvu.PrintArea" localSheetId="3" hidden="1">สายสนับสนุน!$A$1:$J$37</definedName>
  </definedNames>
  <calcPr calcId="152511" fullCalcOnLoad="1"/>
  <customWorkbookViews>
    <customWorkbookView name="Admin - มุมมองส่วนบุคคล" guid="{2677A9A1-7445-4E4F-8450-31496B991367}" mergeInterval="0" personalView="1" maximized="1" xWindow="-8" yWindow="-8" windowWidth="1296" windowHeight="776" tabRatio="694" activeSheetId="1"/>
  </customWorkbookViews>
</workbook>
</file>

<file path=xl/calcChain.xml><?xml version="1.0" encoding="utf-8"?>
<calcChain xmlns="http://schemas.openxmlformats.org/spreadsheetml/2006/main">
  <c r="R41" i="2" l="1"/>
  <c r="R40" i="2"/>
  <c r="R35" i="2"/>
  <c r="R20" i="1"/>
  <c r="R19" i="1"/>
  <c r="R13" i="1"/>
  <c r="F17" i="6"/>
  <c r="Q16" i="6"/>
  <c r="P16" i="6"/>
  <c r="O16" i="6"/>
  <c r="M16" i="6"/>
  <c r="L16" i="6"/>
  <c r="K16" i="6"/>
  <c r="I16" i="6"/>
  <c r="H16" i="6"/>
  <c r="G16" i="6"/>
  <c r="F16" i="6"/>
  <c r="E16" i="6"/>
  <c r="D16" i="6"/>
  <c r="N15" i="6"/>
  <c r="J15" i="6"/>
  <c r="R15" i="6"/>
  <c r="N14" i="6"/>
  <c r="J14" i="6"/>
  <c r="R14" i="6"/>
  <c r="N13" i="6"/>
  <c r="R13" i="6"/>
  <c r="J13" i="6"/>
  <c r="Q11" i="6"/>
  <c r="Q17" i="6"/>
  <c r="P11" i="6"/>
  <c r="P17" i="6"/>
  <c r="O11" i="6"/>
  <c r="O17" i="6"/>
  <c r="M11" i="6"/>
  <c r="L11" i="6"/>
  <c r="L17" i="6"/>
  <c r="K11" i="6"/>
  <c r="K17" i="6"/>
  <c r="I11" i="6"/>
  <c r="I17" i="6"/>
  <c r="H11" i="6"/>
  <c r="G11" i="6"/>
  <c r="G17" i="6"/>
  <c r="F11" i="6"/>
  <c r="E11" i="6"/>
  <c r="E17" i="6"/>
  <c r="D11" i="6"/>
  <c r="N10" i="6"/>
  <c r="N11" i="6"/>
  <c r="J10" i="6"/>
  <c r="N9" i="6"/>
  <c r="J9" i="6"/>
  <c r="R8" i="6"/>
  <c r="N8" i="6"/>
  <c r="J8" i="6"/>
  <c r="J8" i="1"/>
  <c r="N8" i="1"/>
  <c r="J9" i="1"/>
  <c r="N9" i="1"/>
  <c r="R9" i="1"/>
  <c r="J10" i="1"/>
  <c r="N10" i="1"/>
  <c r="J11" i="1"/>
  <c r="N11" i="1"/>
  <c r="J12" i="1"/>
  <c r="N12" i="1"/>
  <c r="Q13" i="1"/>
  <c r="P13" i="1"/>
  <c r="O13" i="1"/>
  <c r="L13" i="1"/>
  <c r="K13" i="1"/>
  <c r="I13" i="1"/>
  <c r="H13" i="1"/>
  <c r="G13" i="1"/>
  <c r="F13" i="1"/>
  <c r="E13" i="1"/>
  <c r="D13" i="1"/>
  <c r="R9" i="6"/>
  <c r="D17" i="6"/>
  <c r="H17" i="6"/>
  <c r="M17" i="6"/>
  <c r="R10" i="6"/>
  <c r="N16" i="6"/>
  <c r="N17" i="6"/>
  <c r="J11" i="6"/>
  <c r="J16" i="6"/>
  <c r="R16" i="6"/>
  <c r="R11" i="1"/>
  <c r="R12" i="1"/>
  <c r="R10" i="1"/>
  <c r="R8" i="1"/>
  <c r="J13" i="1"/>
  <c r="J15" i="4"/>
  <c r="I15" i="4"/>
  <c r="H15" i="4"/>
  <c r="H14" i="4"/>
  <c r="J27" i="3"/>
  <c r="I27" i="3"/>
  <c r="H27" i="3"/>
  <c r="J26" i="3"/>
  <c r="I26" i="3"/>
  <c r="H26" i="3"/>
  <c r="J25" i="3"/>
  <c r="I25" i="3"/>
  <c r="H25" i="3"/>
  <c r="J24" i="3"/>
  <c r="I24" i="3"/>
  <c r="H24" i="3"/>
  <c r="J23" i="3"/>
  <c r="I23" i="3"/>
  <c r="H23" i="3"/>
  <c r="J22" i="3"/>
  <c r="I22" i="3"/>
  <c r="H22" i="3"/>
  <c r="J21" i="3"/>
  <c r="I21" i="3"/>
  <c r="H21" i="3"/>
  <c r="J20" i="3"/>
  <c r="I20" i="3"/>
  <c r="H20" i="3"/>
  <c r="J19" i="3"/>
  <c r="I19" i="3"/>
  <c r="H19" i="3"/>
  <c r="J18" i="3"/>
  <c r="I18" i="3"/>
  <c r="H18" i="3"/>
  <c r="J17" i="3"/>
  <c r="I17" i="3"/>
  <c r="H17" i="3"/>
  <c r="J16" i="3"/>
  <c r="I16" i="3"/>
  <c r="H16" i="3"/>
  <c r="J15" i="3"/>
  <c r="I15" i="3"/>
  <c r="H15" i="3"/>
  <c r="J14" i="3"/>
  <c r="I14" i="3"/>
  <c r="H14" i="3"/>
  <c r="J13" i="3"/>
  <c r="I13" i="3"/>
  <c r="H13" i="3"/>
  <c r="J12" i="3"/>
  <c r="I12" i="3"/>
  <c r="H12" i="3"/>
  <c r="J11" i="3"/>
  <c r="I11" i="3"/>
  <c r="H11" i="3"/>
  <c r="J10" i="3"/>
  <c r="I10" i="3"/>
  <c r="H10" i="3"/>
  <c r="J9" i="3"/>
  <c r="I9" i="3"/>
  <c r="H9" i="3"/>
  <c r="J8" i="3"/>
  <c r="I8" i="3"/>
  <c r="I28" i="3" s="1"/>
  <c r="I30" i="3" s="1"/>
  <c r="H8" i="3"/>
  <c r="J7" i="3"/>
  <c r="H7" i="3"/>
  <c r="H28" i="3" s="1"/>
  <c r="H29" i="3" s="1"/>
  <c r="H30" i="3" s="1"/>
  <c r="I7" i="3"/>
  <c r="H16" i="4"/>
  <c r="I7" i="4"/>
  <c r="R39" i="2"/>
  <c r="R38" i="2"/>
  <c r="R37" i="2"/>
  <c r="R34" i="2"/>
  <c r="R33" i="2"/>
  <c r="R32" i="2"/>
  <c r="J15" i="1"/>
  <c r="J12" i="2"/>
  <c r="Q19" i="1"/>
  <c r="Q20" i="1"/>
  <c r="P19" i="1"/>
  <c r="O19" i="1"/>
  <c r="M19" i="1"/>
  <c r="L19" i="1"/>
  <c r="L20" i="1"/>
  <c r="K19" i="1"/>
  <c r="I19" i="1"/>
  <c r="H19" i="1"/>
  <c r="H20" i="1"/>
  <c r="G19" i="1"/>
  <c r="F19" i="1"/>
  <c r="E19" i="1"/>
  <c r="E20" i="1"/>
  <c r="D19" i="1"/>
  <c r="N18" i="1"/>
  <c r="N17" i="1"/>
  <c r="N16" i="1"/>
  <c r="R16" i="1"/>
  <c r="J18" i="1"/>
  <c r="J17" i="1"/>
  <c r="J16" i="1"/>
  <c r="N15" i="1"/>
  <c r="R15" i="1"/>
  <c r="R12" i="2"/>
  <c r="P20" i="1"/>
  <c r="O20" i="1"/>
  <c r="M13" i="1"/>
  <c r="K20" i="1"/>
  <c r="I20" i="1"/>
  <c r="G20" i="1"/>
  <c r="F20" i="1"/>
  <c r="D20" i="1"/>
  <c r="R17" i="2"/>
  <c r="R16" i="2"/>
  <c r="R15" i="2"/>
  <c r="R14" i="2"/>
  <c r="R8" i="2"/>
  <c r="R11" i="2"/>
  <c r="R10" i="2"/>
  <c r="R9" i="2"/>
  <c r="F41" i="2"/>
  <c r="Q40" i="2"/>
  <c r="P40" i="2"/>
  <c r="O40" i="2"/>
  <c r="M40" i="2"/>
  <c r="L40" i="2"/>
  <c r="K40" i="2"/>
  <c r="I40" i="2"/>
  <c r="H40" i="2"/>
  <c r="G40" i="2"/>
  <c r="F40" i="2"/>
  <c r="E40" i="2"/>
  <c r="D40" i="2"/>
  <c r="N39" i="2"/>
  <c r="J39" i="2"/>
  <c r="N38" i="2"/>
  <c r="J38" i="2"/>
  <c r="N37" i="2"/>
  <c r="J37" i="2"/>
  <c r="J40" i="2"/>
  <c r="Q35" i="2"/>
  <c r="Q41" i="2"/>
  <c r="P35" i="2"/>
  <c r="O35" i="2"/>
  <c r="O41" i="2"/>
  <c r="M35" i="2"/>
  <c r="M41" i="2"/>
  <c r="L35" i="2"/>
  <c r="L41" i="2"/>
  <c r="K35" i="2"/>
  <c r="K41" i="2"/>
  <c r="I35" i="2"/>
  <c r="H35" i="2"/>
  <c r="H41" i="2"/>
  <c r="G35" i="2"/>
  <c r="G41" i="2"/>
  <c r="F35" i="2"/>
  <c r="E35" i="2"/>
  <c r="E41" i="2"/>
  <c r="D35" i="2"/>
  <c r="D41" i="2"/>
  <c r="N34" i="2"/>
  <c r="J34" i="2"/>
  <c r="N33" i="2"/>
  <c r="J33" i="2"/>
  <c r="N32" i="2"/>
  <c r="N35" i="2"/>
  <c r="J32" i="2"/>
  <c r="Q18" i="2"/>
  <c r="P18" i="2"/>
  <c r="O18" i="2"/>
  <c r="M18" i="2"/>
  <c r="L18" i="2"/>
  <c r="K18" i="2"/>
  <c r="I18" i="2"/>
  <c r="H18" i="2"/>
  <c r="G18" i="2"/>
  <c r="F18" i="2"/>
  <c r="F19" i="2"/>
  <c r="E18" i="2"/>
  <c r="D18" i="2"/>
  <c r="N17" i="2"/>
  <c r="J17" i="2"/>
  <c r="R18" i="2"/>
  <c r="N16" i="2"/>
  <c r="J16" i="2"/>
  <c r="N15" i="2"/>
  <c r="J15" i="2"/>
  <c r="N14" i="2"/>
  <c r="N18" i="2"/>
  <c r="J14" i="2"/>
  <c r="Q12" i="2"/>
  <c r="Q19" i="2"/>
  <c r="P12" i="2"/>
  <c r="O12" i="2"/>
  <c r="O19" i="2"/>
  <c r="M12" i="2"/>
  <c r="M19" i="2"/>
  <c r="L12" i="2"/>
  <c r="L19" i="2"/>
  <c r="K12" i="2"/>
  <c r="I12" i="2"/>
  <c r="I19" i="2"/>
  <c r="H12" i="2"/>
  <c r="H19" i="2"/>
  <c r="G12" i="2"/>
  <c r="G19" i="2"/>
  <c r="F12" i="2"/>
  <c r="E12" i="2"/>
  <c r="E19" i="2"/>
  <c r="D12" i="2"/>
  <c r="D19" i="2"/>
  <c r="N11" i="2"/>
  <c r="J11" i="2"/>
  <c r="N10" i="2"/>
  <c r="J10" i="2"/>
  <c r="N9" i="2"/>
  <c r="J9" i="2"/>
  <c r="N8" i="2"/>
  <c r="N12" i="2"/>
  <c r="N19" i="2"/>
  <c r="J8" i="2"/>
  <c r="I13" i="4"/>
  <c r="H12" i="4"/>
  <c r="H13" i="4"/>
  <c r="J11" i="4"/>
  <c r="J10" i="4"/>
  <c r="J13" i="4"/>
  <c r="I9" i="4"/>
  <c r="I8" i="4"/>
  <c r="P19" i="2"/>
  <c r="I41" i="2"/>
  <c r="J35" i="2"/>
  <c r="J41" i="2"/>
  <c r="P41" i="2"/>
  <c r="N40" i="2"/>
  <c r="N41" i="2"/>
  <c r="K19" i="2"/>
  <c r="J18" i="2"/>
  <c r="J19" i="2"/>
  <c r="R18" i="1"/>
  <c r="R17" i="1"/>
  <c r="R19" i="2"/>
  <c r="J19" i="1"/>
  <c r="J20" i="1"/>
  <c r="N19" i="1"/>
  <c r="M20" i="1"/>
  <c r="R11" i="6"/>
  <c r="J17" i="6"/>
  <c r="R17" i="6"/>
  <c r="N13" i="1"/>
  <c r="N20" i="1"/>
  <c r="J28" i="3" l="1"/>
  <c r="J30" i="3" s="1"/>
  <c r="H31" i="3" s="1"/>
</calcChain>
</file>

<file path=xl/sharedStrings.xml><?xml version="1.0" encoding="utf-8"?>
<sst xmlns="http://schemas.openxmlformats.org/spreadsheetml/2006/main" count="262" uniqueCount="99">
  <si>
    <t>นอกคณะ</t>
  </si>
  <si>
    <t>ในคณะ</t>
  </si>
  <si>
    <t>ฉันทิทย์</t>
  </si>
  <si>
    <t>วิจิตร</t>
  </si>
  <si>
    <t>สุนนท์</t>
  </si>
  <si>
    <t>สุวิทย์</t>
  </si>
  <si>
    <t>ภาคบรรยาย</t>
  </si>
  <si>
    <t>ภาคปฏิบัติ</t>
  </si>
  <si>
    <t>งานวิจัย</t>
  </si>
  <si>
    <t>งานบริการ</t>
  </si>
  <si>
    <t>ชื่อกระบวนวิชา</t>
  </si>
  <si>
    <t>จำนวนหน่วยกิต</t>
  </si>
  <si>
    <t>จำนวนนักศึกษาที่ลงทะเบียนเรียน</t>
  </si>
  <si>
    <t>ระดับการศึกษา</t>
  </si>
  <si>
    <t>จำนวนกลุ่ม</t>
  </si>
  <si>
    <t>จำนวนชั่วโมง</t>
  </si>
  <si>
    <t>รวมชั่วโมงบรรยายต่อสัปดาห์</t>
  </si>
  <si>
    <t>จำนวนอาจารย์ที่รับผิดชอบ</t>
  </si>
  <si>
    <t>จำนวนอาจารย์ที่พึงมี</t>
  </si>
  <si>
    <t>รวมชั่วโมงปฏิบัติต่อสัปดาห์</t>
  </si>
  <si>
    <t>รวมทั้ง  2  ภาค</t>
  </si>
  <si>
    <t>จำนวนบุคลากรที่มีอยู่ของโปรแกรมวิชา/ภาควิชา</t>
  </si>
  <si>
    <t>คณะ .................................................................   มหาวิทยาลัย / สถาบัน..............................................................................</t>
  </si>
  <si>
    <t>ปริญญาตรี</t>
  </si>
  <si>
    <t>ภาคต้น</t>
  </si>
  <si>
    <t>ภาษาไทยเพื่อการสื่อสารและการสืบค้น</t>
  </si>
  <si>
    <t>ภาษาอังกฤษเพื่อการสื่อสารและการสืบค้น</t>
  </si>
  <si>
    <t>ภาษาอังกฤษเพื่อการสื่อสารและทักษะการเรียน</t>
  </si>
  <si>
    <t>การคิดและการตัดสินใจ</t>
  </si>
  <si>
    <t>รวม</t>
  </si>
  <si>
    <t>ภาคปลาย</t>
  </si>
  <si>
    <t>เซรามิกส์เบื้องต้น</t>
  </si>
  <si>
    <t>ความรู้เบื้องต้นเกี่ยวกับการประกอบธุรกิจ</t>
  </si>
  <si>
    <t>เคมีทั่วไป 1</t>
  </si>
  <si>
    <t>การเขียนแบบเทคนิค</t>
  </si>
  <si>
    <t xml:space="preserve">     อาจารย์ (ข้าราชการ) ....................... คน</t>
  </si>
  <si>
    <t>หมายเหตุ</t>
  </si>
  <si>
    <t>1. กรณีของภาคปฏิบัติช่องรวมชั่วโมงปฏิบัติต่อสัปดาห์ต้องแปลงเป็นชั่วโมงบรรยายต่อสัปดาห์ โดยนำ 1.5 ไปหารชั่วโมงปฏิบัติ</t>
  </si>
  <si>
    <t xml:space="preserve">   หรือต่ำกว่า</t>
  </si>
  <si>
    <t>ป.ตรี</t>
  </si>
  <si>
    <t>ระดับบัณฑิตศึกษา</t>
  </si>
  <si>
    <t>ป.โท</t>
  </si>
  <si>
    <t xml:space="preserve">ระยะเวลาที่ใช้ </t>
  </si>
  <si>
    <t>หน่วยนับ</t>
  </si>
  <si>
    <t>จำนวน</t>
  </si>
  <si>
    <t>นาที</t>
  </si>
  <si>
    <t>ชั่วโมง</t>
  </si>
  <si>
    <t>วัน</t>
  </si>
  <si>
    <t>แปลงนาทีเป็นชั่วโมง</t>
  </si>
  <si>
    <t>แปลงชั่วโมงเป็นวัน</t>
  </si>
  <si>
    <t>จำนวนอัตรากำลังที่พึงมี</t>
  </si>
  <si>
    <t>1.  การคิดปริมาณงาน  คิดปริมาณงานรวมใน 1 ปี</t>
  </si>
  <si>
    <t>2. กำหนดให้  1  วัน  =  7  ชั่วโมงทำการ</t>
  </si>
  <si>
    <t>3.  กำหนดให้  1  คน  ทำงาน  230  วัน/ปี</t>
  </si>
  <si>
    <t>การคิดภาระงานของ (งาน/ฝ่าย) ................................................................................................................</t>
  </si>
  <si>
    <t>ชื่อ - สกุล .....................................................................................................</t>
  </si>
  <si>
    <t>ครั้ง</t>
  </si>
  <si>
    <r>
      <t xml:space="preserve">2. จำนวนอาจารย์ที่พึงมีต่อภาคการศึกษาระดับปริญญาตรี = </t>
    </r>
    <r>
      <rPr>
        <b/>
        <u/>
        <sz val="14"/>
        <rFont val="TH SarabunPSK"/>
        <family val="2"/>
      </rPr>
      <t>รวมชั่วโมงบรรยายทั้งปีการศึกษา + รวมชั่วโมงปฏิบัติทั้งปีการศึกษา</t>
    </r>
  </si>
  <si>
    <t>หลักสูตรสาขาวิชา / สาขาวิชา .....................................................</t>
  </si>
  <si>
    <r>
      <t xml:space="preserve">2. จำนวนอาจารย์ที่พึงมีต่อภาคการศึกษาระดับบัณฑิตศึกษา = </t>
    </r>
    <r>
      <rPr>
        <b/>
        <u/>
        <sz val="14"/>
        <rFont val="TH SarabunPSK"/>
        <family val="2"/>
      </rPr>
      <t>รวมชั่วโมงบรรยายทั้งปีการศึกษา + รวมชั่วโมงปฏิบัติทั้งปีการศึกษา</t>
    </r>
  </si>
  <si>
    <t xml:space="preserve">     อาจารย์ (พนักงาน) ........................ คน</t>
  </si>
  <si>
    <r>
      <t xml:space="preserve">4.  อัตรากำลังพึงมี  =  </t>
    </r>
    <r>
      <rPr>
        <u/>
        <sz val="14"/>
        <rFont val="TH SarabunPSK"/>
        <family val="2"/>
      </rPr>
      <t>ระยะเวลาที่ใช้ในการปฏิบัติงานรวมทั้งหมด (วัน)</t>
    </r>
  </si>
  <si>
    <t>แผนและงบประมาณ</t>
  </si>
  <si>
    <t>เก็บข้อมูลบุคลากร นักศึกษาและหลักสูตร</t>
  </si>
  <si>
    <t>วางแผนเก็บข้อมูลตามความต้องการของมหาวิทยาลัย</t>
  </si>
  <si>
    <t>ประสานงานโครงการเทคโนโลยีสารสนเทศ</t>
  </si>
  <si>
    <t>ออกแบบระบบฐานข้อมูลบุคลากร  นักศึกษา และฐานข้อมูลชุมชนในเขตพื้นที่บริการ</t>
  </si>
  <si>
    <t>ฐาน</t>
  </si>
  <si>
    <t>จัดทำข้อมูลระบบสารสนเทศของนักศึกษา</t>
  </si>
  <si>
    <t>ระบบ</t>
  </si>
  <si>
    <t>นำเสนอและให้บริการข้อมูลสารสนเทศแก่หน่วยงานที่เกี่ยวข้อง</t>
  </si>
  <si>
    <t xml:space="preserve">แบบแสดงภาระงานสอนประกอบการขอตำแหน่งเพิ่มใหม่  </t>
  </si>
  <si>
    <t>รวมทั้ง  2  ภาคเรียน</t>
  </si>
  <si>
    <t xml:space="preserve">แบบแสดงภาระงานสอนประกอบการขอตำแหน่งเพิ่มใหม่ </t>
  </si>
  <si>
    <t>แบบแสดงภาระงานสอนประกอบการขอตำแหน่งเพิ่มใหม่ ประจำปีงบประมาณ พ.ศ. 2560</t>
  </si>
  <si>
    <t>ภาคเรียนที่ 1/2559</t>
  </si>
  <si>
    <t>ภาคเรียนที่ 2/2559</t>
  </si>
  <si>
    <t>จำนวนหน่วยกิต
(1)</t>
  </si>
  <si>
    <t>จำนวนนักศึกษาที่ลงทะเบียนเรียน (2)</t>
  </si>
  <si>
    <t>ระดับการศึกษา
(3)</t>
  </si>
  <si>
    <t>จำนวนกลุ่ม
(4)</t>
  </si>
  <si>
    <t>จำนวนชั่วโมง
(5)</t>
  </si>
  <si>
    <t>รวมชั่วโมงบรรยายต่อสัปดาห์(6)</t>
  </si>
  <si>
    <t>จำนวนกลุ่ม
(7)</t>
  </si>
  <si>
    <t>จำนวนชั่วโมง
(8)</t>
  </si>
  <si>
    <t>รวมชั่วโมงปฏิบัติต่อสัปดาห์(9)</t>
  </si>
  <si>
    <t xml:space="preserve">งานวิจัย
(10)
</t>
  </si>
  <si>
    <t>งานบริการ
(11)</t>
  </si>
  <si>
    <t>จำนวนอาจารย์ที่พึงมี
(12)</t>
  </si>
  <si>
    <t>งาน (ก)</t>
  </si>
  <si>
    <t>รายละเอียดการปฏิบัติงาน (ข)</t>
  </si>
  <si>
    <t>ปริมาณงาน/ปี (ค)</t>
  </si>
  <si>
    <t>ปฏิบัติงาน/หน่วย (ง)</t>
  </si>
  <si>
    <t>ปฏิบัติงานรวม (จ)</t>
  </si>
  <si>
    <t xml:space="preserve">5. ให้ระบุข้อมูลเพื่อคำนวนภาระงานในช่อง (ก) (ข) (ค) และ (ง) เท่านั้น  </t>
  </si>
  <si>
    <t xml:space="preserve">   โปรแกรมจะแสดงผลการคำนวณช่อง (จ) โดยอัตโนมัติ </t>
  </si>
  <si>
    <t>การคิดภาระงานของหน่วยงาน .......................................................</t>
  </si>
  <si>
    <t xml:space="preserve">  โปรแกรมจะแสดงผลคะแนนโดยอัตโนมัติ</t>
  </si>
  <si>
    <t xml:space="preserve">ให้ระบุข้อมูลเพื่อคำนวนภาระงานในช่องสีเทา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</si>
</sst>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4"/>
      <name val="Cordia New"/>
      <charset val="222"/>
    </font>
    <font>
      <sz val="16"/>
      <name val="Cordia New"/>
      <family val="2"/>
      <charset val="222"/>
    </font>
    <font>
      <b/>
      <sz val="14"/>
      <name val="Angsana New"/>
      <family val="1"/>
    </font>
    <font>
      <sz val="10"/>
      <name val="Arial"/>
      <family val="2"/>
    </font>
    <font>
      <sz val="8"/>
      <name val="Arial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u/>
      <sz val="14"/>
      <name val="TH SarabunPSK"/>
      <family val="2"/>
    </font>
    <font>
      <u/>
      <sz val="14"/>
      <name val="TH SarabunPSK"/>
      <family val="2"/>
    </font>
    <font>
      <b/>
      <sz val="16"/>
      <name val="TH SarabunPSK"/>
      <family val="2"/>
    </font>
    <font>
      <b/>
      <sz val="16"/>
      <name val="Cordia New"/>
      <family val="2"/>
      <charset val="222"/>
    </font>
    <font>
      <sz val="16"/>
      <color theme="1"/>
      <name val="TH SarabunPSK"/>
      <family val="2"/>
    </font>
    <font>
      <b/>
      <u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34">
    <xf numFmtId="0" fontId="0" fillId="0" borderId="0" xfId="0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 shrinkToFit="1"/>
    </xf>
    <xf numFmtId="0" fontId="9" fillId="0" borderId="3" xfId="0" applyFont="1" applyBorder="1"/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7" fillId="0" borderId="4" xfId="0" applyFont="1" applyBorder="1"/>
    <xf numFmtId="0" fontId="5" fillId="0" borderId="2" xfId="0" applyFont="1" applyBorder="1" applyAlignment="1">
      <alignment horizontal="center"/>
    </xf>
    <xf numFmtId="0" fontId="9" fillId="0" borderId="5" xfId="0" applyFont="1" applyBorder="1" applyAlignment="1">
      <alignment horizontal="left"/>
    </xf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left"/>
    </xf>
    <xf numFmtId="0" fontId="6" fillId="0" borderId="0" xfId="1" applyFont="1" applyAlignment="1">
      <alignment horizontal="center"/>
    </xf>
    <xf numFmtId="0" fontId="7" fillId="0" borderId="0" xfId="1" applyFont="1"/>
    <xf numFmtId="0" fontId="6" fillId="0" borderId="0" xfId="1" applyFont="1" applyAlignment="1">
      <alignment horizontal="left"/>
    </xf>
    <xf numFmtId="0" fontId="6" fillId="0" borderId="2" xfId="1" applyFont="1" applyBorder="1" applyAlignment="1">
      <alignment horizontal="center"/>
    </xf>
    <xf numFmtId="0" fontId="7" fillId="0" borderId="2" xfId="1" applyFont="1" applyBorder="1" applyAlignment="1">
      <alignment vertical="top" wrapText="1"/>
    </xf>
    <xf numFmtId="0" fontId="7" fillId="0" borderId="2" xfId="1" applyFont="1" applyBorder="1" applyAlignment="1">
      <alignment wrapText="1"/>
    </xf>
    <xf numFmtId="0" fontId="7" fillId="0" borderId="2" xfId="1" applyFont="1" applyBorder="1"/>
    <xf numFmtId="0" fontId="7" fillId="0" borderId="2" xfId="1" applyFont="1" applyBorder="1" applyAlignment="1">
      <alignment vertical="top"/>
    </xf>
    <xf numFmtId="0" fontId="7" fillId="0" borderId="0" xfId="1" applyFont="1" applyBorder="1"/>
    <xf numFmtId="0" fontId="6" fillId="0" borderId="0" xfId="1" applyFont="1" applyBorder="1"/>
    <xf numFmtId="0" fontId="6" fillId="0" borderId="0" xfId="1" applyFont="1"/>
    <xf numFmtId="0" fontId="9" fillId="0" borderId="0" xfId="1" applyFont="1"/>
    <xf numFmtId="0" fontId="7" fillId="0" borderId="0" xfId="1" applyFont="1" applyAlignment="1">
      <alignment horizontal="left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vertical="top" wrapText="1"/>
    </xf>
    <xf numFmtId="0" fontId="7" fillId="0" borderId="5" xfId="1" applyFont="1" applyBorder="1"/>
    <xf numFmtId="0" fontId="7" fillId="0" borderId="5" xfId="1" applyFont="1" applyBorder="1" applyAlignment="1">
      <alignment vertical="top"/>
    </xf>
    <xf numFmtId="0" fontId="7" fillId="0" borderId="6" xfId="1" applyFont="1" applyBorder="1"/>
    <xf numFmtId="2" fontId="7" fillId="0" borderId="5" xfId="0" applyNumberFormat="1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2" fontId="7" fillId="0" borderId="2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2" fontId="7" fillId="0" borderId="3" xfId="0" applyNumberFormat="1" applyFont="1" applyBorder="1"/>
    <xf numFmtId="2" fontId="7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0" fontId="7" fillId="0" borderId="3" xfId="0" applyFont="1" applyBorder="1" applyAlignment="1" applyProtection="1">
      <alignment horizontal="center"/>
    </xf>
    <xf numFmtId="0" fontId="7" fillId="0" borderId="5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center"/>
    </xf>
    <xf numFmtId="0" fontId="7" fillId="0" borderId="3" xfId="0" applyFont="1" applyBorder="1" applyProtection="1"/>
    <xf numFmtId="2" fontId="7" fillId="0" borderId="3" xfId="0" applyNumberFormat="1" applyFont="1" applyBorder="1" applyProtection="1"/>
    <xf numFmtId="2" fontId="7" fillId="0" borderId="5" xfId="0" applyNumberFormat="1" applyFont="1" applyBorder="1" applyAlignment="1" applyProtection="1">
      <alignment horizontal="center"/>
    </xf>
    <xf numFmtId="2" fontId="7" fillId="0" borderId="2" xfId="0" applyNumberFormat="1" applyFont="1" applyBorder="1" applyAlignment="1" applyProtection="1">
      <alignment horizontal="center"/>
    </xf>
    <xf numFmtId="0" fontId="6" fillId="0" borderId="2" xfId="0" applyFont="1" applyBorder="1" applyAlignment="1" applyProtection="1">
      <alignment horizontal="left"/>
    </xf>
    <xf numFmtId="0" fontId="5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7" fillId="0" borderId="0" xfId="0" applyFont="1" applyProtection="1">
      <protection locked="0"/>
    </xf>
    <xf numFmtId="2" fontId="7" fillId="0" borderId="0" xfId="0" applyNumberFormat="1" applyFont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8" fillId="0" borderId="1" xfId="0" applyFont="1" applyBorder="1" applyAlignment="1" applyProtection="1">
      <alignment horizontal="center" vertical="center" wrapText="1" shrinkToFi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 shrinkToFit="1"/>
      <protection locked="0"/>
    </xf>
    <xf numFmtId="0" fontId="9" fillId="0" borderId="3" xfId="0" applyFont="1" applyBorder="1" applyProtection="1">
      <protection locked="0"/>
    </xf>
    <xf numFmtId="0" fontId="7" fillId="0" borderId="3" xfId="0" applyFont="1" applyBorder="1" applyProtection="1"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7" fillId="0" borderId="4" xfId="0" applyFont="1" applyBorder="1" applyProtection="1"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9" fillId="0" borderId="5" xfId="0" applyFont="1" applyBorder="1" applyAlignment="1" applyProtection="1">
      <alignment horizontal="left"/>
      <protection locked="0"/>
    </xf>
    <xf numFmtId="0" fontId="7" fillId="0" borderId="5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2" fontId="7" fillId="0" borderId="0" xfId="0" applyNumberFormat="1" applyFont="1" applyAlignment="1" applyProtection="1">
      <alignment horizontal="center" vertical="center"/>
      <protection locked="0"/>
    </xf>
    <xf numFmtId="49" fontId="6" fillId="0" borderId="0" xfId="0" applyNumberFormat="1" applyFont="1" applyAlignment="1" applyProtection="1">
      <alignment horizontal="left" vertical="center"/>
      <protection locked="0"/>
    </xf>
    <xf numFmtId="49" fontId="6" fillId="0" borderId="0" xfId="0" applyNumberFormat="1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 shrinkToFit="1"/>
      <protection locked="0"/>
    </xf>
    <xf numFmtId="0" fontId="8" fillId="0" borderId="7" xfId="0" applyFont="1" applyBorder="1" applyAlignment="1" applyProtection="1">
      <alignment horizontal="center" vertical="center" wrapText="1" shrinkToFi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2" fontId="8" fillId="0" borderId="3" xfId="0" applyNumberFormat="1" applyFont="1" applyBorder="1" applyAlignment="1" applyProtection="1">
      <alignment horizontal="center" vertical="center" wrapText="1" shrinkToFit="1"/>
      <protection locked="0"/>
    </xf>
    <xf numFmtId="2" fontId="8" fillId="0" borderId="6" xfId="0" applyNumberFormat="1" applyFont="1" applyBorder="1" applyAlignment="1" applyProtection="1">
      <alignment horizontal="center" vertical="center" wrapText="1" shrinkToFit="1"/>
      <protection locked="0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 shrinkToFit="1"/>
    </xf>
    <xf numFmtId="0" fontId="8" fillId="0" borderId="7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2" fontId="8" fillId="0" borderId="3" xfId="0" applyNumberFormat="1" applyFont="1" applyBorder="1" applyAlignment="1">
      <alignment horizontal="center" vertical="center" wrapText="1" shrinkToFit="1"/>
    </xf>
    <xf numFmtId="2" fontId="8" fillId="0" borderId="6" xfId="0" applyNumberFormat="1" applyFont="1" applyBorder="1" applyAlignment="1">
      <alignment horizontal="center" vertical="center" wrapText="1" shrinkToFit="1"/>
    </xf>
    <xf numFmtId="0" fontId="8" fillId="0" borderId="3" xfId="0" applyFont="1" applyBorder="1" applyAlignment="1">
      <alignment horizontal="center" vertical="center" wrapText="1" shrinkToFit="1"/>
    </xf>
    <xf numFmtId="0" fontId="8" fillId="0" borderId="6" xfId="0" applyFont="1" applyBorder="1" applyAlignment="1">
      <alignment horizontal="center" vertical="center" wrapText="1" shrinkToFit="1"/>
    </xf>
    <xf numFmtId="0" fontId="6" fillId="0" borderId="2" xfId="1" applyFont="1" applyBorder="1" applyAlignment="1">
      <alignment horizontal="center" vertical="center"/>
    </xf>
    <xf numFmtId="0" fontId="6" fillId="0" borderId="0" xfId="1" applyFont="1" applyAlignment="1">
      <alignment horizontal="center"/>
    </xf>
    <xf numFmtId="0" fontId="6" fillId="0" borderId="3" xfId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7" fillId="2" borderId="2" xfId="1" applyFont="1" applyFill="1" applyBorder="1"/>
    <xf numFmtId="0" fontId="7" fillId="2" borderId="2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right"/>
    </xf>
    <xf numFmtId="2" fontId="6" fillId="2" borderId="2" xfId="1" applyNumberFormat="1" applyFont="1" applyFill="1" applyBorder="1" applyAlignment="1">
      <alignment horizontal="center"/>
    </xf>
    <xf numFmtId="0" fontId="7" fillId="2" borderId="2" xfId="1" applyFont="1" applyFill="1" applyBorder="1" applyAlignment="1">
      <alignment horizontal="right" vertical="center"/>
    </xf>
    <xf numFmtId="0" fontId="7" fillId="2" borderId="2" xfId="1" applyFont="1" applyFill="1" applyBorder="1" applyAlignment="1">
      <alignment horizontal="center"/>
    </xf>
    <xf numFmtId="0" fontId="7" fillId="2" borderId="5" xfId="0" applyFont="1" applyFill="1" applyBorder="1" applyAlignment="1" applyProtection="1">
      <alignment horizontal="left"/>
      <protection locked="0"/>
    </xf>
    <xf numFmtId="0" fontId="7" fillId="2" borderId="5" xfId="0" applyFont="1" applyFill="1" applyBorder="1" applyAlignment="1" applyProtection="1">
      <alignment horizontal="center"/>
      <protection locked="0"/>
    </xf>
    <xf numFmtId="0" fontId="13" fillId="0" borderId="0" xfId="0" applyFont="1" applyAlignment="1"/>
    <xf numFmtId="0" fontId="13" fillId="0" borderId="0" xfId="0" applyFont="1"/>
    <xf numFmtId="0" fontId="13" fillId="2" borderId="9" xfId="0" applyFont="1" applyFill="1" applyBorder="1"/>
    <xf numFmtId="0" fontId="14" fillId="0" borderId="0" xfId="0" applyFont="1" applyAlignment="1"/>
    <xf numFmtId="0" fontId="7" fillId="2" borderId="5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 shrinkToFit="1"/>
    </xf>
    <xf numFmtId="0" fontId="7" fillId="2" borderId="5" xfId="0" applyFont="1" applyFill="1" applyBorder="1" applyAlignment="1">
      <alignment horizontal="center"/>
    </xf>
  </cellXfs>
  <cellStyles count="2">
    <cellStyle name="Normal" xfId="0" builtinId="0"/>
    <cellStyle name="ปกติ_แบบฟอร์มการคิดภาระงาน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26"/>
  <sheetViews>
    <sheetView view="pageBreakPreview" topLeftCell="C7" zoomScaleNormal="75" workbookViewId="0">
      <selection activeCell="C25" sqref="C25:J26"/>
    </sheetView>
  </sheetViews>
  <sheetFormatPr defaultRowHeight="24" x14ac:dyDescent="0.55000000000000004"/>
  <cols>
    <col min="1" max="1" width="0" style="1" hidden="1" customWidth="1"/>
    <col min="2" max="2" width="10.42578125" style="1" hidden="1" customWidth="1"/>
    <col min="3" max="3" width="31.85546875" style="1" customWidth="1"/>
    <col min="4" max="4" width="6.42578125" style="1" customWidth="1"/>
    <col min="5" max="5" width="6.28515625" style="1" customWidth="1"/>
    <col min="6" max="6" width="7.42578125" style="1" customWidth="1"/>
    <col min="7" max="8" width="7.5703125" style="1" customWidth="1"/>
    <col min="9" max="9" width="6.5703125" style="1" customWidth="1"/>
    <col min="10" max="10" width="9.28515625" style="1" customWidth="1"/>
    <col min="11" max="11" width="8" style="1" customWidth="1"/>
    <col min="12" max="12" width="6.85546875" style="1" customWidth="1"/>
    <col min="13" max="13" width="6.140625" style="1" customWidth="1"/>
    <col min="14" max="14" width="8.5703125" style="1" customWidth="1"/>
    <col min="15" max="15" width="8" style="1" customWidth="1"/>
    <col min="16" max="16" width="12.140625" style="1" customWidth="1"/>
    <col min="17" max="17" width="11.140625" style="1" customWidth="1"/>
    <col min="18" max="18" width="8.28515625" style="55" customWidth="1"/>
    <col min="19" max="16384" width="9.140625" style="1"/>
  </cols>
  <sheetData>
    <row r="1" spans="1:18" x14ac:dyDescent="0.55000000000000004">
      <c r="A1" s="64"/>
      <c r="B1" s="64"/>
      <c r="C1" s="88" t="s">
        <v>74</v>
      </c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</row>
    <row r="2" spans="1:18" x14ac:dyDescent="0.55000000000000004">
      <c r="A2" s="64"/>
      <c r="B2" s="64"/>
      <c r="C2" s="67" t="s">
        <v>58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6"/>
      <c r="P2" s="66"/>
      <c r="Q2" s="66"/>
      <c r="R2" s="69"/>
    </row>
    <row r="3" spans="1:18" x14ac:dyDescent="0.55000000000000004">
      <c r="A3" s="64"/>
      <c r="B3" s="64"/>
      <c r="C3" s="70" t="s">
        <v>22</v>
      </c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6"/>
      <c r="P3" s="66"/>
      <c r="Q3" s="66"/>
      <c r="R3" s="69"/>
    </row>
    <row r="4" spans="1:18" ht="63" customHeight="1" x14ac:dyDescent="0.55000000000000004">
      <c r="A4" s="64"/>
      <c r="B4" s="64"/>
      <c r="C4" s="90" t="s">
        <v>10</v>
      </c>
      <c r="D4" s="90" t="s">
        <v>77</v>
      </c>
      <c r="E4" s="92" t="s">
        <v>78</v>
      </c>
      <c r="F4" s="93"/>
      <c r="G4" s="90" t="s">
        <v>79</v>
      </c>
      <c r="H4" s="94" t="s">
        <v>6</v>
      </c>
      <c r="I4" s="95"/>
      <c r="J4" s="95"/>
      <c r="K4" s="96"/>
      <c r="L4" s="94" t="s">
        <v>7</v>
      </c>
      <c r="M4" s="95"/>
      <c r="N4" s="95"/>
      <c r="O4" s="96"/>
      <c r="P4" s="90" t="s">
        <v>86</v>
      </c>
      <c r="Q4" s="90" t="s">
        <v>87</v>
      </c>
      <c r="R4" s="97" t="s">
        <v>88</v>
      </c>
    </row>
    <row r="5" spans="1:18" ht="64.5" customHeight="1" x14ac:dyDescent="0.55000000000000004">
      <c r="A5" s="64"/>
      <c r="B5" s="64"/>
      <c r="C5" s="91"/>
      <c r="D5" s="91"/>
      <c r="E5" s="72" t="s">
        <v>1</v>
      </c>
      <c r="F5" s="73" t="s">
        <v>0</v>
      </c>
      <c r="G5" s="91"/>
      <c r="H5" s="72" t="s">
        <v>80</v>
      </c>
      <c r="I5" s="72" t="s">
        <v>81</v>
      </c>
      <c r="J5" s="73" t="s">
        <v>82</v>
      </c>
      <c r="K5" s="73" t="s">
        <v>17</v>
      </c>
      <c r="L5" s="72" t="s">
        <v>83</v>
      </c>
      <c r="M5" s="72" t="s">
        <v>84</v>
      </c>
      <c r="N5" s="73" t="s">
        <v>85</v>
      </c>
      <c r="O5" s="71" t="s">
        <v>17</v>
      </c>
      <c r="P5" s="91"/>
      <c r="Q5" s="91"/>
      <c r="R5" s="98"/>
    </row>
    <row r="6" spans="1:18" ht="20.25" customHeight="1" x14ac:dyDescent="0.55000000000000004">
      <c r="A6" s="64"/>
      <c r="B6" s="64"/>
      <c r="C6" s="74" t="s">
        <v>23</v>
      </c>
      <c r="D6" s="75"/>
      <c r="E6" s="75"/>
      <c r="F6" s="75"/>
      <c r="G6" s="75"/>
      <c r="H6" s="76"/>
      <c r="I6" s="76"/>
      <c r="J6" s="56"/>
      <c r="K6" s="75"/>
      <c r="L6" s="75"/>
      <c r="M6" s="75"/>
      <c r="N6" s="59"/>
      <c r="O6" s="77"/>
      <c r="P6" s="75"/>
      <c r="Q6" s="75"/>
      <c r="R6" s="60"/>
    </row>
    <row r="7" spans="1:18" ht="20.25" customHeight="1" x14ac:dyDescent="0.55000000000000004">
      <c r="A7" s="64" t="s">
        <v>5</v>
      </c>
      <c r="B7" s="78">
        <v>140</v>
      </c>
      <c r="C7" s="79" t="s">
        <v>24</v>
      </c>
      <c r="D7" s="80"/>
      <c r="E7" s="80"/>
      <c r="F7" s="80"/>
      <c r="G7" s="80"/>
      <c r="H7" s="80"/>
      <c r="I7" s="80"/>
      <c r="J7" s="57"/>
      <c r="K7" s="80"/>
      <c r="L7" s="80"/>
      <c r="M7" s="80"/>
      <c r="N7" s="57"/>
      <c r="O7" s="80"/>
      <c r="P7" s="80"/>
      <c r="Q7" s="80"/>
      <c r="R7" s="61"/>
    </row>
    <row r="8" spans="1:18" ht="20.25" customHeight="1" x14ac:dyDescent="0.55000000000000004">
      <c r="A8" s="64" t="s">
        <v>5</v>
      </c>
      <c r="B8" s="78">
        <v>211</v>
      </c>
      <c r="C8" s="125"/>
      <c r="D8" s="126"/>
      <c r="E8" s="126"/>
      <c r="F8" s="126"/>
      <c r="G8" s="126"/>
      <c r="H8" s="126"/>
      <c r="I8" s="126"/>
      <c r="J8" s="57">
        <f>H8*I8</f>
        <v>0</v>
      </c>
      <c r="K8" s="126"/>
      <c r="L8" s="126"/>
      <c r="M8" s="126"/>
      <c r="N8" s="57">
        <f>L8*M8</f>
        <v>0</v>
      </c>
      <c r="O8" s="126"/>
      <c r="P8" s="126"/>
      <c r="Q8" s="126"/>
      <c r="R8" s="61">
        <f t="shared" ref="R8:R13" si="0">(J8+N8+P8+Q8)/30</f>
        <v>0</v>
      </c>
    </row>
    <row r="9" spans="1:18" ht="20.25" customHeight="1" x14ac:dyDescent="0.55000000000000004">
      <c r="A9" s="64" t="s">
        <v>5</v>
      </c>
      <c r="B9" s="78">
        <v>210</v>
      </c>
      <c r="C9" s="125"/>
      <c r="D9" s="126"/>
      <c r="E9" s="126"/>
      <c r="F9" s="126"/>
      <c r="G9" s="126"/>
      <c r="H9" s="126"/>
      <c r="I9" s="126"/>
      <c r="J9" s="57">
        <f>H9*I9</f>
        <v>0</v>
      </c>
      <c r="K9" s="126"/>
      <c r="L9" s="126"/>
      <c r="M9" s="126"/>
      <c r="N9" s="57">
        <f>L9*M9</f>
        <v>0</v>
      </c>
      <c r="O9" s="126"/>
      <c r="P9" s="126"/>
      <c r="Q9" s="126"/>
      <c r="R9" s="61">
        <f t="shared" si="0"/>
        <v>0</v>
      </c>
    </row>
    <row r="10" spans="1:18" ht="20.25" customHeight="1" x14ac:dyDescent="0.55000000000000004">
      <c r="A10" s="64"/>
      <c r="B10" s="78">
        <v>210</v>
      </c>
      <c r="C10" s="125"/>
      <c r="D10" s="126"/>
      <c r="E10" s="126"/>
      <c r="F10" s="126"/>
      <c r="G10" s="126"/>
      <c r="H10" s="126"/>
      <c r="I10" s="126"/>
      <c r="J10" s="57">
        <f>H10*I10</f>
        <v>0</v>
      </c>
      <c r="K10" s="126"/>
      <c r="L10" s="126"/>
      <c r="M10" s="126"/>
      <c r="N10" s="57">
        <f>L10*M10</f>
        <v>0</v>
      </c>
      <c r="O10" s="126"/>
      <c r="P10" s="126"/>
      <c r="Q10" s="126"/>
      <c r="R10" s="61">
        <f t="shared" si="0"/>
        <v>0</v>
      </c>
    </row>
    <row r="11" spans="1:18" ht="20.25" customHeight="1" x14ac:dyDescent="0.55000000000000004">
      <c r="A11" s="64" t="s">
        <v>4</v>
      </c>
      <c r="B11" s="78">
        <v>500</v>
      </c>
      <c r="C11" s="125"/>
      <c r="D11" s="126"/>
      <c r="E11" s="126"/>
      <c r="F11" s="126"/>
      <c r="G11" s="126"/>
      <c r="H11" s="126"/>
      <c r="I11" s="126"/>
      <c r="J11" s="57">
        <f>H11*I11</f>
        <v>0</v>
      </c>
      <c r="K11" s="126"/>
      <c r="L11" s="126"/>
      <c r="M11" s="126"/>
      <c r="N11" s="57">
        <f>L11*M11</f>
        <v>0</v>
      </c>
      <c r="O11" s="126"/>
      <c r="P11" s="126"/>
      <c r="Q11" s="126"/>
      <c r="R11" s="61">
        <f t="shared" si="0"/>
        <v>0</v>
      </c>
    </row>
    <row r="12" spans="1:18" ht="20.25" customHeight="1" x14ac:dyDescent="0.55000000000000004">
      <c r="A12" s="64"/>
      <c r="B12" s="78"/>
      <c r="C12" s="125"/>
      <c r="D12" s="126"/>
      <c r="E12" s="126"/>
      <c r="F12" s="126"/>
      <c r="G12" s="126"/>
      <c r="H12" s="126"/>
      <c r="I12" s="126"/>
      <c r="J12" s="57">
        <f>H12*I12</f>
        <v>0</v>
      </c>
      <c r="K12" s="126"/>
      <c r="L12" s="126"/>
      <c r="M12" s="126"/>
      <c r="N12" s="57">
        <f>L12*M12</f>
        <v>0</v>
      </c>
      <c r="O12" s="126"/>
      <c r="P12" s="126"/>
      <c r="Q12" s="126"/>
      <c r="R12" s="61">
        <f t="shared" si="0"/>
        <v>0</v>
      </c>
    </row>
    <row r="13" spans="1:18" ht="20.25" customHeight="1" x14ac:dyDescent="0.55000000000000004">
      <c r="A13" s="64" t="s">
        <v>3</v>
      </c>
      <c r="B13" s="78">
        <v>211</v>
      </c>
      <c r="C13" s="63" t="s">
        <v>29</v>
      </c>
      <c r="D13" s="58">
        <f t="shared" ref="D13:L13" si="1">SUM(D8:D12)</f>
        <v>0</v>
      </c>
      <c r="E13" s="58">
        <f t="shared" si="1"/>
        <v>0</v>
      </c>
      <c r="F13" s="58">
        <f t="shared" si="1"/>
        <v>0</v>
      </c>
      <c r="G13" s="58">
        <f t="shared" si="1"/>
        <v>0</v>
      </c>
      <c r="H13" s="58">
        <f t="shared" si="1"/>
        <v>0</v>
      </c>
      <c r="I13" s="58">
        <f t="shared" si="1"/>
        <v>0</v>
      </c>
      <c r="J13" s="58">
        <f t="shared" si="1"/>
        <v>0</v>
      </c>
      <c r="K13" s="58">
        <f t="shared" si="1"/>
        <v>0</v>
      </c>
      <c r="L13" s="58">
        <f t="shared" si="1"/>
        <v>0</v>
      </c>
      <c r="M13" s="58">
        <f>SUM(M8:M11)</f>
        <v>0</v>
      </c>
      <c r="N13" s="58">
        <f>SUM(N8:N11)</f>
        <v>0</v>
      </c>
      <c r="O13" s="58">
        <f>SUM(O8:O12)</f>
        <v>0</v>
      </c>
      <c r="P13" s="58">
        <f>SUM(P8:P12)</f>
        <v>0</v>
      </c>
      <c r="Q13" s="58">
        <f>SUM(Q8:Q12)</f>
        <v>0</v>
      </c>
      <c r="R13" s="62">
        <f t="shared" si="0"/>
        <v>0</v>
      </c>
    </row>
    <row r="14" spans="1:18" ht="20.25" customHeight="1" x14ac:dyDescent="0.55000000000000004">
      <c r="A14" s="64"/>
      <c r="B14" s="78"/>
      <c r="C14" s="79" t="s">
        <v>30</v>
      </c>
      <c r="D14" s="80"/>
      <c r="E14" s="80"/>
      <c r="F14" s="80"/>
      <c r="G14" s="80"/>
      <c r="H14" s="80"/>
      <c r="I14" s="80"/>
      <c r="J14" s="57"/>
      <c r="K14" s="80"/>
      <c r="L14" s="80"/>
      <c r="M14" s="80"/>
      <c r="N14" s="57"/>
      <c r="O14" s="80"/>
      <c r="P14" s="80"/>
      <c r="Q14" s="80"/>
      <c r="R14" s="61"/>
    </row>
    <row r="15" spans="1:18" ht="20.25" customHeight="1" x14ac:dyDescent="0.55000000000000004">
      <c r="A15" s="64"/>
      <c r="B15" s="78"/>
      <c r="C15" s="125"/>
      <c r="D15" s="126"/>
      <c r="E15" s="126"/>
      <c r="F15" s="126"/>
      <c r="G15" s="126"/>
      <c r="H15" s="126"/>
      <c r="I15" s="126"/>
      <c r="J15" s="57">
        <f>H15*I15</f>
        <v>0</v>
      </c>
      <c r="K15" s="126"/>
      <c r="L15" s="126"/>
      <c r="M15" s="126"/>
      <c r="N15" s="57">
        <f>L15*M15</f>
        <v>0</v>
      </c>
      <c r="O15" s="126"/>
      <c r="P15" s="126"/>
      <c r="Q15" s="126"/>
      <c r="R15" s="61">
        <f t="shared" ref="R15:R18" si="2">(J15+N15+P15+Q15)/30</f>
        <v>0</v>
      </c>
    </row>
    <row r="16" spans="1:18" ht="20.25" customHeight="1" x14ac:dyDescent="0.55000000000000004">
      <c r="A16" s="64"/>
      <c r="B16" s="78"/>
      <c r="C16" s="125"/>
      <c r="D16" s="126"/>
      <c r="E16" s="126"/>
      <c r="F16" s="126"/>
      <c r="G16" s="126"/>
      <c r="H16" s="126"/>
      <c r="I16" s="126"/>
      <c r="J16" s="57">
        <f>H16*I16</f>
        <v>0</v>
      </c>
      <c r="K16" s="126"/>
      <c r="L16" s="126"/>
      <c r="M16" s="126"/>
      <c r="N16" s="57">
        <f>L16*M16</f>
        <v>0</v>
      </c>
      <c r="O16" s="126"/>
      <c r="P16" s="126"/>
      <c r="Q16" s="126"/>
      <c r="R16" s="61">
        <f t="shared" si="2"/>
        <v>0</v>
      </c>
    </row>
    <row r="17" spans="1:18" ht="20.25" customHeight="1" x14ac:dyDescent="0.55000000000000004">
      <c r="A17" s="64" t="s">
        <v>3</v>
      </c>
      <c r="B17" s="78">
        <v>210</v>
      </c>
      <c r="C17" s="125"/>
      <c r="D17" s="126"/>
      <c r="E17" s="126"/>
      <c r="F17" s="126"/>
      <c r="G17" s="126"/>
      <c r="H17" s="126"/>
      <c r="I17" s="126"/>
      <c r="J17" s="57">
        <f>H17*I17</f>
        <v>0</v>
      </c>
      <c r="K17" s="126"/>
      <c r="L17" s="126"/>
      <c r="M17" s="126"/>
      <c r="N17" s="57">
        <f>L17*M17</f>
        <v>0</v>
      </c>
      <c r="O17" s="126"/>
      <c r="P17" s="126"/>
      <c r="Q17" s="126"/>
      <c r="R17" s="61">
        <f t="shared" si="2"/>
        <v>0</v>
      </c>
    </row>
    <row r="18" spans="1:18" ht="20.25" customHeight="1" x14ac:dyDescent="0.55000000000000004">
      <c r="A18" s="64" t="s">
        <v>3</v>
      </c>
      <c r="B18" s="78">
        <v>500</v>
      </c>
      <c r="C18" s="125"/>
      <c r="D18" s="126"/>
      <c r="E18" s="126"/>
      <c r="F18" s="126"/>
      <c r="G18" s="126"/>
      <c r="H18" s="126"/>
      <c r="I18" s="126"/>
      <c r="J18" s="57">
        <f>H18*I18</f>
        <v>0</v>
      </c>
      <c r="K18" s="126"/>
      <c r="L18" s="126"/>
      <c r="M18" s="126"/>
      <c r="N18" s="57">
        <f>L18*M18</f>
        <v>0</v>
      </c>
      <c r="O18" s="126"/>
      <c r="P18" s="126"/>
      <c r="Q18" s="126"/>
      <c r="R18" s="61">
        <f t="shared" si="2"/>
        <v>0</v>
      </c>
    </row>
    <row r="19" spans="1:18" ht="20.25" customHeight="1" x14ac:dyDescent="0.55000000000000004">
      <c r="A19" s="64" t="s">
        <v>3</v>
      </c>
      <c r="B19" s="78">
        <v>210</v>
      </c>
      <c r="C19" s="63" t="s">
        <v>29</v>
      </c>
      <c r="D19" s="58">
        <f>SUM(D15:D18)</f>
        <v>0</v>
      </c>
      <c r="E19" s="58">
        <f t="shared" ref="E19:J19" si="3">SUM(E15:E18)</f>
        <v>0</v>
      </c>
      <c r="F19" s="58">
        <f t="shared" si="3"/>
        <v>0</v>
      </c>
      <c r="G19" s="58">
        <f t="shared" si="3"/>
        <v>0</v>
      </c>
      <c r="H19" s="58">
        <f t="shared" si="3"/>
        <v>0</v>
      </c>
      <c r="I19" s="58">
        <f t="shared" si="3"/>
        <v>0</v>
      </c>
      <c r="J19" s="58">
        <f t="shared" si="3"/>
        <v>0</v>
      </c>
      <c r="K19" s="58">
        <f t="shared" ref="K19:Q19" si="4">SUM(K15:K18)</f>
        <v>0</v>
      </c>
      <c r="L19" s="58">
        <f t="shared" si="4"/>
        <v>0</v>
      </c>
      <c r="M19" s="58">
        <f t="shared" si="4"/>
        <v>0</v>
      </c>
      <c r="N19" s="58">
        <f t="shared" si="4"/>
        <v>0</v>
      </c>
      <c r="O19" s="58">
        <f t="shared" si="4"/>
        <v>0</v>
      </c>
      <c r="P19" s="58">
        <f t="shared" si="4"/>
        <v>0</v>
      </c>
      <c r="Q19" s="58">
        <f t="shared" si="4"/>
        <v>0</v>
      </c>
      <c r="R19" s="62">
        <f>(J19+N19+P19+Q19)/30</f>
        <v>0</v>
      </c>
    </row>
    <row r="20" spans="1:18" ht="20.25" customHeight="1" x14ac:dyDescent="0.55000000000000004">
      <c r="A20" s="64" t="s">
        <v>2</v>
      </c>
      <c r="B20" s="78">
        <v>210</v>
      </c>
      <c r="C20" s="63" t="s">
        <v>20</v>
      </c>
      <c r="D20" s="58">
        <f t="shared" ref="D20:Q20" si="5">D13+D19</f>
        <v>0</v>
      </c>
      <c r="E20" s="58">
        <f t="shared" si="5"/>
        <v>0</v>
      </c>
      <c r="F20" s="58">
        <f t="shared" si="5"/>
        <v>0</v>
      </c>
      <c r="G20" s="58">
        <f t="shared" si="5"/>
        <v>0</v>
      </c>
      <c r="H20" s="58">
        <f t="shared" si="5"/>
        <v>0</v>
      </c>
      <c r="I20" s="58">
        <f t="shared" si="5"/>
        <v>0</v>
      </c>
      <c r="J20" s="58">
        <f t="shared" si="5"/>
        <v>0</v>
      </c>
      <c r="K20" s="58">
        <f t="shared" si="5"/>
        <v>0</v>
      </c>
      <c r="L20" s="58">
        <f t="shared" si="5"/>
        <v>0</v>
      </c>
      <c r="M20" s="58">
        <f t="shared" si="5"/>
        <v>0</v>
      </c>
      <c r="N20" s="58">
        <f t="shared" si="5"/>
        <v>0</v>
      </c>
      <c r="O20" s="58">
        <f t="shared" si="5"/>
        <v>0</v>
      </c>
      <c r="P20" s="58">
        <f t="shared" si="5"/>
        <v>0</v>
      </c>
      <c r="Q20" s="58">
        <f t="shared" si="5"/>
        <v>0</v>
      </c>
      <c r="R20" s="62">
        <f>(J20+N20+P20+Q20)/30</f>
        <v>0</v>
      </c>
    </row>
    <row r="21" spans="1:18" ht="19.5" customHeight="1" x14ac:dyDescent="0.55000000000000004">
      <c r="A21" s="64"/>
      <c r="B21" s="64"/>
      <c r="C21" s="81" t="s">
        <v>21</v>
      </c>
      <c r="D21" s="66"/>
      <c r="E21" s="66"/>
      <c r="F21" s="82" t="s">
        <v>36</v>
      </c>
      <c r="G21" s="83" t="s">
        <v>37</v>
      </c>
      <c r="H21" s="83"/>
      <c r="I21" s="84"/>
      <c r="J21" s="84"/>
      <c r="K21" s="84"/>
      <c r="L21" s="84"/>
      <c r="M21" s="84"/>
      <c r="N21" s="84"/>
      <c r="O21" s="84"/>
      <c r="P21" s="84"/>
      <c r="Q21" s="84"/>
      <c r="R21" s="85"/>
    </row>
    <row r="22" spans="1:18" ht="19.5" customHeight="1" x14ac:dyDescent="0.55000000000000004">
      <c r="A22" s="64"/>
      <c r="B22" s="64"/>
      <c r="C22" s="81" t="s">
        <v>35</v>
      </c>
      <c r="D22" s="66"/>
      <c r="E22" s="66"/>
      <c r="F22" s="65"/>
      <c r="G22" s="86" t="s">
        <v>57</v>
      </c>
      <c r="H22" s="86"/>
      <c r="I22" s="84"/>
      <c r="J22" s="84"/>
      <c r="K22" s="84"/>
      <c r="L22" s="84"/>
      <c r="M22" s="84"/>
      <c r="N22" s="84"/>
      <c r="O22" s="84"/>
      <c r="P22" s="84"/>
      <c r="Q22" s="84"/>
      <c r="R22" s="85"/>
    </row>
    <row r="23" spans="1:18" ht="19.5" customHeight="1" x14ac:dyDescent="0.55000000000000004">
      <c r="A23" s="64"/>
      <c r="B23" s="64"/>
      <c r="C23" s="81" t="s">
        <v>60</v>
      </c>
      <c r="D23" s="66"/>
      <c r="E23" s="66"/>
      <c r="F23" s="65"/>
      <c r="G23" s="87" t="s">
        <v>38</v>
      </c>
      <c r="H23" s="87"/>
      <c r="I23" s="66"/>
      <c r="J23" s="66"/>
      <c r="K23" s="66"/>
      <c r="L23" s="66"/>
      <c r="M23" s="66"/>
      <c r="N23" s="66"/>
      <c r="O23" s="66"/>
      <c r="P23" s="83">
        <v>30</v>
      </c>
      <c r="Q23" s="66"/>
      <c r="R23" s="69"/>
    </row>
    <row r="25" spans="1:18" ht="24.75" thickBot="1" x14ac:dyDescent="0.6">
      <c r="C25" s="130" t="s">
        <v>36</v>
      </c>
      <c r="D25" s="127"/>
      <c r="E25" s="127"/>
      <c r="F25" s="127"/>
      <c r="G25" s="127"/>
      <c r="H25" s="128"/>
      <c r="I25" s="128"/>
    </row>
    <row r="26" spans="1:18" ht="24.75" thickBot="1" x14ac:dyDescent="0.6">
      <c r="C26" s="127" t="s">
        <v>98</v>
      </c>
      <c r="E26" s="129"/>
      <c r="F26" s="127" t="s">
        <v>97</v>
      </c>
      <c r="G26" s="128"/>
    </row>
  </sheetData>
  <sheetProtection insertRows="0" deleteRows="0"/>
  <customSheetViews>
    <customSheetView guid="{2677A9A1-7445-4E4F-8450-31496B991367}" showPageBreaks="1" printArea="1" hiddenColumns="1" view="pageBreakPreview" topLeftCell="C5">
      <selection activeCell="C18" activeCellId="4" sqref="R1:R65536 N1:N65536 J1:J65536 A12:IV12 A18:IV19"/>
      <pageMargins left="0.35" right="0.32" top="0.64" bottom="0.36" header="0.47" footer="0.25"/>
      <pageSetup paperSize="9" orientation="landscape" r:id="rId1"/>
      <headerFooter alignWithMargins="0"/>
    </customSheetView>
  </customSheetViews>
  <mergeCells count="10">
    <mergeCell ref="C1:R1"/>
    <mergeCell ref="C4:C5"/>
    <mergeCell ref="D4:D5"/>
    <mergeCell ref="E4:F4"/>
    <mergeCell ref="G4:G5"/>
    <mergeCell ref="H4:K4"/>
    <mergeCell ref="L4:O4"/>
    <mergeCell ref="P4:P5"/>
    <mergeCell ref="Q4:Q5"/>
    <mergeCell ref="R4:R5"/>
  </mergeCells>
  <pageMargins left="0.35433070866141736" right="0.31496062992125984" top="0.41" bottom="0.35433070866141736" header="0.47244094488188981" footer="0.23622047244094491"/>
  <pageSetup paperSize="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1:R23"/>
  <sheetViews>
    <sheetView view="pageBreakPreview" topLeftCell="C1" zoomScaleNormal="75" workbookViewId="0">
      <selection activeCell="C22" sqref="C22:J23"/>
    </sheetView>
  </sheetViews>
  <sheetFormatPr defaultRowHeight="24" x14ac:dyDescent="0.55000000000000004"/>
  <cols>
    <col min="1" max="1" width="0" style="1" hidden="1" customWidth="1"/>
    <col min="2" max="2" width="10.42578125" style="1" hidden="1" customWidth="1"/>
    <col min="3" max="3" width="31.85546875" style="1" customWidth="1"/>
    <col min="4" max="4" width="6.42578125" style="1" customWidth="1"/>
    <col min="5" max="5" width="6.28515625" style="1" customWidth="1"/>
    <col min="6" max="6" width="7.42578125" style="1" customWidth="1"/>
    <col min="7" max="8" width="7.5703125" style="1" customWidth="1"/>
    <col min="9" max="9" width="6.5703125" style="1" customWidth="1"/>
    <col min="10" max="10" width="9.28515625" style="1" customWidth="1"/>
    <col min="11" max="11" width="8" style="1" customWidth="1"/>
    <col min="12" max="12" width="6.85546875" style="1" customWidth="1"/>
    <col min="13" max="13" width="6.140625" style="1" customWidth="1"/>
    <col min="14" max="14" width="8.5703125" style="1" customWidth="1"/>
    <col min="15" max="15" width="8" style="1" customWidth="1"/>
    <col min="16" max="16" width="12.140625" style="1" customWidth="1"/>
    <col min="17" max="17" width="11.140625" style="1" customWidth="1"/>
    <col min="18" max="18" width="8.28515625" style="55" customWidth="1"/>
    <col min="19" max="16384" width="9.140625" style="1"/>
  </cols>
  <sheetData>
    <row r="1" spans="3:18" s="2" customFormat="1" ht="21" x14ac:dyDescent="0.35">
      <c r="C1" s="99" t="s">
        <v>74</v>
      </c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</row>
    <row r="2" spans="3:18" s="2" customFormat="1" ht="21" x14ac:dyDescent="0.35">
      <c r="C2" s="5" t="s">
        <v>58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4"/>
      <c r="P2" s="4"/>
      <c r="Q2" s="4"/>
      <c r="R2" s="52"/>
    </row>
    <row r="3" spans="3:18" s="2" customFormat="1" ht="21" x14ac:dyDescent="0.35">
      <c r="C3" s="5" t="s">
        <v>22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4"/>
      <c r="P3" s="4"/>
      <c r="Q3" s="4"/>
      <c r="R3" s="52"/>
    </row>
    <row r="4" spans="3:18" s="2" customFormat="1" ht="38.25" customHeight="1" x14ac:dyDescent="0.35">
      <c r="C4" s="101" t="s">
        <v>10</v>
      </c>
      <c r="D4" s="101" t="s">
        <v>11</v>
      </c>
      <c r="E4" s="103" t="s">
        <v>12</v>
      </c>
      <c r="F4" s="104"/>
      <c r="G4" s="101" t="s">
        <v>13</v>
      </c>
      <c r="H4" s="105" t="s">
        <v>6</v>
      </c>
      <c r="I4" s="106"/>
      <c r="J4" s="106"/>
      <c r="K4" s="107"/>
      <c r="L4" s="105" t="s">
        <v>7</v>
      </c>
      <c r="M4" s="106"/>
      <c r="N4" s="106"/>
      <c r="O4" s="107"/>
      <c r="P4" s="101" t="s">
        <v>8</v>
      </c>
      <c r="Q4" s="101" t="s">
        <v>9</v>
      </c>
      <c r="R4" s="108" t="s">
        <v>18</v>
      </c>
    </row>
    <row r="5" spans="3:18" s="2" customFormat="1" ht="47.25" x14ac:dyDescent="0.35">
      <c r="C5" s="102"/>
      <c r="D5" s="102"/>
      <c r="E5" s="8" t="s">
        <v>1</v>
      </c>
      <c r="F5" s="9" t="s">
        <v>0</v>
      </c>
      <c r="G5" s="102"/>
      <c r="H5" s="8" t="s">
        <v>14</v>
      </c>
      <c r="I5" s="8" t="s">
        <v>15</v>
      </c>
      <c r="J5" s="9" t="s">
        <v>16</v>
      </c>
      <c r="K5" s="9" t="s">
        <v>17</v>
      </c>
      <c r="L5" s="8" t="s">
        <v>14</v>
      </c>
      <c r="M5" s="8" t="s">
        <v>15</v>
      </c>
      <c r="N5" s="9" t="s">
        <v>19</v>
      </c>
      <c r="O5" s="7" t="s">
        <v>17</v>
      </c>
      <c r="P5" s="102"/>
      <c r="Q5" s="102"/>
      <c r="R5" s="109"/>
    </row>
    <row r="6" spans="3:18" s="2" customFormat="1" ht="21" x14ac:dyDescent="0.35">
      <c r="C6" s="10" t="s">
        <v>40</v>
      </c>
      <c r="D6" s="11"/>
      <c r="E6" s="11"/>
      <c r="F6" s="11"/>
      <c r="G6" s="11"/>
      <c r="H6" s="12"/>
      <c r="I6" s="12"/>
      <c r="J6" s="12"/>
      <c r="K6" s="11"/>
      <c r="L6" s="11"/>
      <c r="M6" s="11"/>
      <c r="N6" s="11"/>
      <c r="O6" s="13"/>
      <c r="P6" s="11"/>
      <c r="Q6" s="11"/>
      <c r="R6" s="53"/>
    </row>
    <row r="7" spans="3:18" s="2" customFormat="1" ht="21" x14ac:dyDescent="0.35">
      <c r="C7" s="15" t="s">
        <v>24</v>
      </c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44"/>
    </row>
    <row r="8" spans="3:18" s="2" customFormat="1" ht="21" x14ac:dyDescent="0.35">
      <c r="C8" s="131"/>
      <c r="D8" s="126"/>
      <c r="E8" s="126"/>
      <c r="F8" s="126"/>
      <c r="G8" s="126"/>
      <c r="H8" s="126"/>
      <c r="I8" s="126"/>
      <c r="J8" s="57">
        <f>H8*I8</f>
        <v>0</v>
      </c>
      <c r="K8" s="126"/>
      <c r="L8" s="126"/>
      <c r="M8" s="126"/>
      <c r="N8" s="57">
        <f>L8*M8</f>
        <v>0</v>
      </c>
      <c r="O8" s="126"/>
      <c r="P8" s="126"/>
      <c r="Q8" s="126"/>
      <c r="R8" s="61">
        <f>(J8+N8+P8+Q8)/12</f>
        <v>0</v>
      </c>
    </row>
    <row r="9" spans="3:18" s="2" customFormat="1" ht="21" x14ac:dyDescent="0.35">
      <c r="C9" s="131"/>
      <c r="D9" s="126"/>
      <c r="E9" s="126"/>
      <c r="F9" s="126"/>
      <c r="G9" s="126"/>
      <c r="H9" s="126"/>
      <c r="I9" s="126"/>
      <c r="J9" s="57">
        <f>H9*I9</f>
        <v>0</v>
      </c>
      <c r="K9" s="126"/>
      <c r="L9" s="126"/>
      <c r="M9" s="126"/>
      <c r="N9" s="57">
        <f>L9*M9</f>
        <v>0</v>
      </c>
      <c r="O9" s="126"/>
      <c r="P9" s="126"/>
      <c r="Q9" s="126"/>
      <c r="R9" s="61">
        <f>(J9+N9+P9+Q9)/12</f>
        <v>0</v>
      </c>
    </row>
    <row r="10" spans="3:18" s="2" customFormat="1" ht="21" x14ac:dyDescent="0.35">
      <c r="C10" s="132"/>
      <c r="D10" s="126"/>
      <c r="E10" s="126"/>
      <c r="F10" s="126"/>
      <c r="G10" s="126"/>
      <c r="H10" s="126"/>
      <c r="I10" s="126"/>
      <c r="J10" s="57">
        <f>H10*I10</f>
        <v>0</v>
      </c>
      <c r="K10" s="126"/>
      <c r="L10" s="126"/>
      <c r="M10" s="126"/>
      <c r="N10" s="57">
        <f>L10*M10</f>
        <v>0</v>
      </c>
      <c r="O10" s="126"/>
      <c r="P10" s="126"/>
      <c r="Q10" s="126"/>
      <c r="R10" s="61">
        <f>(J10+N10+P10+Q10)/12</f>
        <v>0</v>
      </c>
    </row>
    <row r="11" spans="3:18" s="2" customFormat="1" ht="21" x14ac:dyDescent="0.35">
      <c r="C11" s="18" t="s">
        <v>29</v>
      </c>
      <c r="D11" s="58">
        <f t="shared" ref="D11:Q11" si="0">SUM(D7:D10)</f>
        <v>0</v>
      </c>
      <c r="E11" s="58">
        <f t="shared" si="0"/>
        <v>0</v>
      </c>
      <c r="F11" s="58">
        <f t="shared" si="0"/>
        <v>0</v>
      </c>
      <c r="G11" s="58">
        <f t="shared" si="0"/>
        <v>0</v>
      </c>
      <c r="H11" s="58">
        <f t="shared" si="0"/>
        <v>0</v>
      </c>
      <c r="I11" s="58">
        <f t="shared" si="0"/>
        <v>0</v>
      </c>
      <c r="J11" s="58">
        <f t="shared" si="0"/>
        <v>0</v>
      </c>
      <c r="K11" s="58">
        <f t="shared" si="0"/>
        <v>0</v>
      </c>
      <c r="L11" s="58">
        <f t="shared" si="0"/>
        <v>0</v>
      </c>
      <c r="M11" s="58">
        <f t="shared" si="0"/>
        <v>0</v>
      </c>
      <c r="N11" s="58">
        <f t="shared" si="0"/>
        <v>0</v>
      </c>
      <c r="O11" s="58">
        <f t="shared" si="0"/>
        <v>0</v>
      </c>
      <c r="P11" s="58">
        <f t="shared" si="0"/>
        <v>0</v>
      </c>
      <c r="Q11" s="58">
        <f t="shared" si="0"/>
        <v>0</v>
      </c>
      <c r="R11" s="62">
        <f>(J11+N11+P11+Q11)/12</f>
        <v>0</v>
      </c>
    </row>
    <row r="12" spans="3:18" s="2" customFormat="1" ht="21" x14ac:dyDescent="0.35">
      <c r="C12" s="15" t="s">
        <v>30</v>
      </c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44"/>
    </row>
    <row r="13" spans="3:18" s="2" customFormat="1" ht="21" x14ac:dyDescent="0.35">
      <c r="C13" s="131"/>
      <c r="D13" s="126"/>
      <c r="E13" s="126"/>
      <c r="F13" s="126"/>
      <c r="G13" s="126"/>
      <c r="H13" s="126"/>
      <c r="I13" s="126"/>
      <c r="J13" s="57">
        <f>H13*I13</f>
        <v>0</v>
      </c>
      <c r="K13" s="126"/>
      <c r="L13" s="126"/>
      <c r="M13" s="126"/>
      <c r="N13" s="57">
        <f>L13*M13</f>
        <v>0</v>
      </c>
      <c r="O13" s="126"/>
      <c r="P13" s="126"/>
      <c r="Q13" s="126"/>
      <c r="R13" s="61">
        <f>(J13+N13+P13+Q13)/12</f>
        <v>0</v>
      </c>
    </row>
    <row r="14" spans="3:18" s="2" customFormat="1" ht="21" x14ac:dyDescent="0.35">
      <c r="C14" s="131"/>
      <c r="D14" s="126"/>
      <c r="E14" s="126"/>
      <c r="F14" s="126"/>
      <c r="G14" s="126"/>
      <c r="H14" s="126"/>
      <c r="I14" s="126"/>
      <c r="J14" s="57">
        <f>H14*I14</f>
        <v>0</v>
      </c>
      <c r="K14" s="126"/>
      <c r="L14" s="126"/>
      <c r="M14" s="126"/>
      <c r="N14" s="57">
        <f>L14*M14</f>
        <v>0</v>
      </c>
      <c r="O14" s="126"/>
      <c r="P14" s="126"/>
      <c r="Q14" s="126"/>
      <c r="R14" s="61">
        <f>(J14+N14+P14+Q14)/12</f>
        <v>0</v>
      </c>
    </row>
    <row r="15" spans="3:18" s="2" customFormat="1" ht="21" x14ac:dyDescent="0.35">
      <c r="C15" s="131"/>
      <c r="D15" s="126"/>
      <c r="E15" s="126"/>
      <c r="F15" s="126"/>
      <c r="G15" s="126"/>
      <c r="H15" s="126"/>
      <c r="I15" s="126"/>
      <c r="J15" s="57">
        <f>H15*I15</f>
        <v>0</v>
      </c>
      <c r="K15" s="126"/>
      <c r="L15" s="126"/>
      <c r="M15" s="126"/>
      <c r="N15" s="57">
        <f>L15*M15</f>
        <v>0</v>
      </c>
      <c r="O15" s="126"/>
      <c r="P15" s="126"/>
      <c r="Q15" s="126"/>
      <c r="R15" s="61">
        <f>(J15+N15+P15+Q15)/12</f>
        <v>0</v>
      </c>
    </row>
    <row r="16" spans="3:18" s="2" customFormat="1" ht="21" x14ac:dyDescent="0.35">
      <c r="C16" s="18" t="s">
        <v>29</v>
      </c>
      <c r="D16" s="58">
        <f t="shared" ref="D16:Q16" si="1">SUM(D12:D15)</f>
        <v>0</v>
      </c>
      <c r="E16" s="58">
        <f t="shared" si="1"/>
        <v>0</v>
      </c>
      <c r="F16" s="58">
        <f t="shared" si="1"/>
        <v>0</v>
      </c>
      <c r="G16" s="58">
        <f t="shared" si="1"/>
        <v>0</v>
      </c>
      <c r="H16" s="58">
        <f t="shared" si="1"/>
        <v>0</v>
      </c>
      <c r="I16" s="58">
        <f t="shared" si="1"/>
        <v>0</v>
      </c>
      <c r="J16" s="58">
        <f t="shared" si="1"/>
        <v>0</v>
      </c>
      <c r="K16" s="58">
        <f t="shared" si="1"/>
        <v>0</v>
      </c>
      <c r="L16" s="58">
        <f t="shared" si="1"/>
        <v>0</v>
      </c>
      <c r="M16" s="58">
        <f t="shared" si="1"/>
        <v>0</v>
      </c>
      <c r="N16" s="58">
        <f t="shared" si="1"/>
        <v>0</v>
      </c>
      <c r="O16" s="58">
        <f t="shared" si="1"/>
        <v>0</v>
      </c>
      <c r="P16" s="58">
        <f t="shared" si="1"/>
        <v>0</v>
      </c>
      <c r="Q16" s="58">
        <f t="shared" si="1"/>
        <v>0</v>
      </c>
      <c r="R16" s="62">
        <f>(J16+N16+P16+Q16)/12</f>
        <v>0</v>
      </c>
    </row>
    <row r="17" spans="3:18" s="2" customFormat="1" ht="21" x14ac:dyDescent="0.35">
      <c r="C17" s="18" t="s">
        <v>20</v>
      </c>
      <c r="D17" s="19">
        <f>SUM(D11,D16)</f>
        <v>0</v>
      </c>
      <c r="E17" s="19">
        <f t="shared" ref="E17:Q17" si="2">SUM(E11,E16)</f>
        <v>0</v>
      </c>
      <c r="F17" s="19">
        <f t="shared" si="2"/>
        <v>0</v>
      </c>
      <c r="G17" s="19">
        <f t="shared" si="2"/>
        <v>0</v>
      </c>
      <c r="H17" s="19">
        <f t="shared" si="2"/>
        <v>0</v>
      </c>
      <c r="I17" s="19">
        <f t="shared" si="2"/>
        <v>0</v>
      </c>
      <c r="J17" s="19">
        <f t="shared" si="2"/>
        <v>0</v>
      </c>
      <c r="K17" s="19">
        <f t="shared" si="2"/>
        <v>0</v>
      </c>
      <c r="L17" s="19">
        <f t="shared" si="2"/>
        <v>0</v>
      </c>
      <c r="M17" s="19">
        <f t="shared" si="2"/>
        <v>0</v>
      </c>
      <c r="N17" s="19">
        <f t="shared" si="2"/>
        <v>0</v>
      </c>
      <c r="O17" s="19">
        <f t="shared" si="2"/>
        <v>0</v>
      </c>
      <c r="P17" s="19">
        <f t="shared" si="2"/>
        <v>0</v>
      </c>
      <c r="Q17" s="19">
        <f t="shared" si="2"/>
        <v>0</v>
      </c>
      <c r="R17" s="62">
        <f>(J17+N17+P17+Q17)/12</f>
        <v>0</v>
      </c>
    </row>
    <row r="18" spans="3:18" s="2" customFormat="1" ht="21" x14ac:dyDescent="0.35">
      <c r="C18" s="20" t="s">
        <v>21</v>
      </c>
      <c r="D18" s="4"/>
      <c r="E18" s="4"/>
      <c r="F18" s="21" t="s">
        <v>36</v>
      </c>
      <c r="G18" s="22" t="s">
        <v>37</v>
      </c>
      <c r="H18" s="22"/>
      <c r="I18" s="23"/>
      <c r="J18" s="23"/>
      <c r="K18" s="23"/>
      <c r="L18" s="23"/>
      <c r="M18" s="23"/>
      <c r="N18" s="23"/>
      <c r="O18" s="23"/>
      <c r="P18" s="23"/>
      <c r="Q18" s="23"/>
      <c r="R18" s="54"/>
    </row>
    <row r="19" spans="3:18" s="2" customFormat="1" ht="21" x14ac:dyDescent="0.35">
      <c r="C19" s="20" t="s">
        <v>35</v>
      </c>
      <c r="D19" s="4"/>
      <c r="E19" s="4"/>
      <c r="F19" s="3"/>
      <c r="G19" s="24" t="s">
        <v>59</v>
      </c>
      <c r="H19" s="24"/>
      <c r="I19" s="23"/>
      <c r="J19" s="23"/>
      <c r="K19" s="23"/>
      <c r="L19" s="23"/>
      <c r="M19" s="23"/>
      <c r="N19" s="23"/>
      <c r="O19" s="23"/>
      <c r="P19" s="23"/>
      <c r="Q19" s="23"/>
      <c r="R19" s="54"/>
    </row>
    <row r="20" spans="3:18" s="2" customFormat="1" ht="21" x14ac:dyDescent="0.35">
      <c r="C20" s="20" t="s">
        <v>60</v>
      </c>
      <c r="D20" s="4"/>
      <c r="E20" s="4"/>
      <c r="F20" s="3"/>
      <c r="G20" s="25"/>
      <c r="H20" s="25"/>
      <c r="I20" s="4"/>
      <c r="J20" s="4"/>
      <c r="K20" s="4"/>
      <c r="L20" s="4"/>
      <c r="M20" s="4"/>
      <c r="N20" s="4"/>
      <c r="O20" s="4"/>
      <c r="P20" s="22">
        <v>12</v>
      </c>
      <c r="Q20" s="4"/>
      <c r="R20" s="52"/>
    </row>
    <row r="22" spans="3:18" ht="24.75" thickBot="1" x14ac:dyDescent="0.6">
      <c r="C22" s="130" t="s">
        <v>36</v>
      </c>
      <c r="D22" s="127"/>
      <c r="E22" s="127"/>
      <c r="F22" s="127"/>
      <c r="G22" s="127"/>
      <c r="H22" s="128"/>
      <c r="I22" s="128"/>
    </row>
    <row r="23" spans="3:18" ht="24.75" thickBot="1" x14ac:dyDescent="0.6">
      <c r="C23" s="127" t="s">
        <v>98</v>
      </c>
      <c r="E23" s="129"/>
      <c r="F23" s="127" t="s">
        <v>97</v>
      </c>
      <c r="G23" s="128"/>
    </row>
  </sheetData>
  <sheetProtection insertRows="0" deleteRows="0"/>
  <mergeCells count="10">
    <mergeCell ref="C1:R1"/>
    <mergeCell ref="C4:C5"/>
    <mergeCell ref="D4:D5"/>
    <mergeCell ref="E4:F4"/>
    <mergeCell ref="G4:G5"/>
    <mergeCell ref="H4:K4"/>
    <mergeCell ref="L4:O4"/>
    <mergeCell ref="P4:P5"/>
    <mergeCell ref="Q4:Q5"/>
    <mergeCell ref="R4:R5"/>
  </mergeCells>
  <pageMargins left="0.35433070866141736" right="0.31496062992125984" top="0.62992125984251968" bottom="0.35433070866141736" header="0.47244094488188981" footer="0.2362204724409449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47"/>
  <sheetViews>
    <sheetView view="pageBreakPreview" topLeftCell="C40" zoomScaleNormal="75" workbookViewId="0">
      <selection activeCell="J10" sqref="J10"/>
    </sheetView>
  </sheetViews>
  <sheetFormatPr defaultRowHeight="24" x14ac:dyDescent="0.55000000000000004"/>
  <cols>
    <col min="1" max="1" width="0" style="1" hidden="1" customWidth="1"/>
    <col min="2" max="2" width="10.42578125" style="1" hidden="1" customWidth="1"/>
    <col min="3" max="3" width="31.85546875" style="1" customWidth="1"/>
    <col min="4" max="4" width="6.42578125" style="1" customWidth="1"/>
    <col min="5" max="5" width="4.85546875" style="1" customWidth="1"/>
    <col min="6" max="6" width="5.42578125" style="1" customWidth="1"/>
    <col min="7" max="8" width="7.5703125" style="1" customWidth="1"/>
    <col min="9" max="9" width="6.5703125" style="1" customWidth="1"/>
    <col min="10" max="10" width="9.28515625" style="1" customWidth="1"/>
    <col min="11" max="11" width="8" style="1" customWidth="1"/>
    <col min="12" max="12" width="6.85546875" style="1" customWidth="1"/>
    <col min="13" max="13" width="6.140625" style="1" customWidth="1"/>
    <col min="14" max="14" width="8.5703125" style="1" customWidth="1"/>
    <col min="15" max="15" width="8" style="1" customWidth="1"/>
    <col min="16" max="16" width="12.140625" style="1" customWidth="1"/>
    <col min="17" max="17" width="11.140625" style="1" customWidth="1"/>
    <col min="18" max="18" width="8.28515625" style="1" customWidth="1"/>
    <col min="19" max="16384" width="9.140625" style="1"/>
  </cols>
  <sheetData>
    <row r="1" spans="1:18" x14ac:dyDescent="0.55000000000000004">
      <c r="A1" s="2"/>
      <c r="B1" s="2"/>
      <c r="C1" s="99" t="s">
        <v>71</v>
      </c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</row>
    <row r="2" spans="1:18" x14ac:dyDescent="0.55000000000000004">
      <c r="A2" s="2"/>
      <c r="B2" s="2"/>
      <c r="C2" s="5" t="s">
        <v>58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4"/>
      <c r="P2" s="4"/>
      <c r="Q2" s="4"/>
      <c r="R2" s="4"/>
    </row>
    <row r="3" spans="1:18" x14ac:dyDescent="0.55000000000000004">
      <c r="A3" s="2"/>
      <c r="B3" s="2"/>
      <c r="C3" s="5" t="s">
        <v>22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4"/>
      <c r="P3" s="4"/>
      <c r="Q3" s="4"/>
      <c r="R3" s="4"/>
    </row>
    <row r="4" spans="1:18" ht="63" customHeight="1" x14ac:dyDescent="0.55000000000000004">
      <c r="A4" s="2"/>
      <c r="B4" s="2"/>
      <c r="C4" s="101" t="s">
        <v>10</v>
      </c>
      <c r="D4" s="101" t="s">
        <v>77</v>
      </c>
      <c r="E4" s="103" t="s">
        <v>78</v>
      </c>
      <c r="F4" s="104"/>
      <c r="G4" s="101" t="s">
        <v>79</v>
      </c>
      <c r="H4" s="105" t="s">
        <v>6</v>
      </c>
      <c r="I4" s="106"/>
      <c r="J4" s="106"/>
      <c r="K4" s="107"/>
      <c r="L4" s="105" t="s">
        <v>7</v>
      </c>
      <c r="M4" s="106"/>
      <c r="N4" s="106"/>
      <c r="O4" s="107"/>
      <c r="P4" s="101" t="s">
        <v>86</v>
      </c>
      <c r="Q4" s="101" t="s">
        <v>87</v>
      </c>
      <c r="R4" s="110" t="s">
        <v>88</v>
      </c>
    </row>
    <row r="5" spans="1:18" ht="64.5" customHeight="1" x14ac:dyDescent="0.55000000000000004">
      <c r="A5" s="2"/>
      <c r="B5" s="2"/>
      <c r="C5" s="102"/>
      <c r="D5" s="102"/>
      <c r="E5" s="8" t="s">
        <v>1</v>
      </c>
      <c r="F5" s="9" t="s">
        <v>0</v>
      </c>
      <c r="G5" s="102"/>
      <c r="H5" s="8" t="s">
        <v>80</v>
      </c>
      <c r="I5" s="8" t="s">
        <v>81</v>
      </c>
      <c r="J5" s="9" t="s">
        <v>82</v>
      </c>
      <c r="K5" s="9" t="s">
        <v>17</v>
      </c>
      <c r="L5" s="8" t="s">
        <v>83</v>
      </c>
      <c r="M5" s="8" t="s">
        <v>84</v>
      </c>
      <c r="N5" s="9" t="s">
        <v>85</v>
      </c>
      <c r="O5" s="7" t="s">
        <v>17</v>
      </c>
      <c r="P5" s="102"/>
      <c r="Q5" s="102"/>
      <c r="R5" s="111"/>
    </row>
    <row r="6" spans="1:18" ht="20.25" customHeight="1" x14ac:dyDescent="0.55000000000000004">
      <c r="A6" s="2"/>
      <c r="B6" s="2"/>
      <c r="C6" s="10" t="s">
        <v>23</v>
      </c>
      <c r="D6" s="11"/>
      <c r="E6" s="11"/>
      <c r="F6" s="11"/>
      <c r="G6" s="11"/>
      <c r="H6" s="12"/>
      <c r="I6" s="12"/>
      <c r="J6" s="12"/>
      <c r="K6" s="11"/>
      <c r="L6" s="11"/>
      <c r="M6" s="11"/>
      <c r="N6" s="11"/>
      <c r="O6" s="13"/>
      <c r="P6" s="11"/>
      <c r="Q6" s="11"/>
      <c r="R6" s="11"/>
    </row>
    <row r="7" spans="1:18" ht="20.25" customHeight="1" x14ac:dyDescent="0.55000000000000004">
      <c r="A7" s="2" t="s">
        <v>5</v>
      </c>
      <c r="B7" s="14">
        <v>140</v>
      </c>
      <c r="C7" s="15" t="s">
        <v>75</v>
      </c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</row>
    <row r="8" spans="1:18" ht="20.25" customHeight="1" x14ac:dyDescent="0.55000000000000004">
      <c r="A8" s="2" t="s">
        <v>5</v>
      </c>
      <c r="B8" s="14">
        <v>211</v>
      </c>
      <c r="C8" s="131" t="s">
        <v>25</v>
      </c>
      <c r="D8" s="133">
        <v>3</v>
      </c>
      <c r="E8" s="133">
        <v>80</v>
      </c>
      <c r="F8" s="133">
        <v>0</v>
      </c>
      <c r="G8" s="133" t="s">
        <v>39</v>
      </c>
      <c r="H8" s="133">
        <v>2</v>
      </c>
      <c r="I8" s="133">
        <v>3</v>
      </c>
      <c r="J8" s="44">
        <f>H8*I8</f>
        <v>6</v>
      </c>
      <c r="K8" s="133">
        <v>1</v>
      </c>
      <c r="L8" s="133">
        <v>0</v>
      </c>
      <c r="M8" s="133">
        <v>0</v>
      </c>
      <c r="N8" s="44">
        <f>(L8*M8)/1.5</f>
        <v>0</v>
      </c>
      <c r="O8" s="133">
        <v>1</v>
      </c>
      <c r="P8" s="133">
        <v>0</v>
      </c>
      <c r="Q8" s="133">
        <v>0</v>
      </c>
      <c r="R8" s="44">
        <f>(J8+N8+P8+Q8)/30</f>
        <v>0.2</v>
      </c>
    </row>
    <row r="9" spans="1:18" ht="20.25" customHeight="1" x14ac:dyDescent="0.55000000000000004">
      <c r="A9" s="2" t="s">
        <v>5</v>
      </c>
      <c r="B9" s="14">
        <v>210</v>
      </c>
      <c r="C9" s="131" t="s">
        <v>26</v>
      </c>
      <c r="D9" s="133">
        <v>3</v>
      </c>
      <c r="E9" s="133">
        <v>80</v>
      </c>
      <c r="F9" s="133">
        <v>0</v>
      </c>
      <c r="G9" s="133" t="s">
        <v>39</v>
      </c>
      <c r="H9" s="133">
        <v>2</v>
      </c>
      <c r="I9" s="133">
        <v>3</v>
      </c>
      <c r="J9" s="44">
        <f>H9*I9</f>
        <v>6</v>
      </c>
      <c r="K9" s="133">
        <v>1</v>
      </c>
      <c r="L9" s="133">
        <v>0</v>
      </c>
      <c r="M9" s="133">
        <v>0</v>
      </c>
      <c r="N9" s="44">
        <f>(L9*M9)/1.5</f>
        <v>0</v>
      </c>
      <c r="O9" s="133">
        <v>1</v>
      </c>
      <c r="P9" s="133">
        <v>0</v>
      </c>
      <c r="Q9" s="133">
        <v>0</v>
      </c>
      <c r="R9" s="44">
        <f>(J9+N9+P9+Q9)/30</f>
        <v>0.2</v>
      </c>
    </row>
    <row r="10" spans="1:18" ht="20.25" customHeight="1" x14ac:dyDescent="0.55000000000000004">
      <c r="A10" s="2"/>
      <c r="B10" s="14">
        <v>210</v>
      </c>
      <c r="C10" s="132" t="s">
        <v>27</v>
      </c>
      <c r="D10" s="133">
        <v>3</v>
      </c>
      <c r="E10" s="133">
        <v>80</v>
      </c>
      <c r="F10" s="133">
        <v>0</v>
      </c>
      <c r="G10" s="133" t="s">
        <v>39</v>
      </c>
      <c r="H10" s="133">
        <v>2</v>
      </c>
      <c r="I10" s="133">
        <v>3</v>
      </c>
      <c r="J10" s="44">
        <f>H10*I10</f>
        <v>6</v>
      </c>
      <c r="K10" s="133">
        <v>1</v>
      </c>
      <c r="L10" s="133">
        <v>0</v>
      </c>
      <c r="M10" s="133">
        <v>0</v>
      </c>
      <c r="N10" s="44">
        <f>(L10*M10)/1.5</f>
        <v>0</v>
      </c>
      <c r="O10" s="133">
        <v>1</v>
      </c>
      <c r="P10" s="133">
        <v>0</v>
      </c>
      <c r="Q10" s="133">
        <v>0</v>
      </c>
      <c r="R10" s="44">
        <f>(J10+N10+P10+Q10)/30</f>
        <v>0.2</v>
      </c>
    </row>
    <row r="11" spans="1:18" ht="20.25" customHeight="1" x14ac:dyDescent="0.55000000000000004">
      <c r="A11" s="2" t="s">
        <v>4</v>
      </c>
      <c r="B11" s="14">
        <v>500</v>
      </c>
      <c r="C11" s="131" t="s">
        <v>28</v>
      </c>
      <c r="D11" s="133">
        <v>3</v>
      </c>
      <c r="E11" s="133">
        <v>80</v>
      </c>
      <c r="F11" s="133">
        <v>0</v>
      </c>
      <c r="G11" s="133" t="s">
        <v>39</v>
      </c>
      <c r="H11" s="133">
        <v>2</v>
      </c>
      <c r="I11" s="133">
        <v>2</v>
      </c>
      <c r="J11" s="44">
        <f>H11*I11</f>
        <v>4</v>
      </c>
      <c r="K11" s="133">
        <v>1</v>
      </c>
      <c r="L11" s="133">
        <v>2</v>
      </c>
      <c r="M11" s="133">
        <v>2</v>
      </c>
      <c r="N11" s="44">
        <f>(L11*M11)/1.5</f>
        <v>2.6666666666666665</v>
      </c>
      <c r="O11" s="133">
        <v>1</v>
      </c>
      <c r="P11" s="133">
        <v>0</v>
      </c>
      <c r="Q11" s="133">
        <v>0</v>
      </c>
      <c r="R11" s="44">
        <f>(J11+N11+P11+Q11)/30</f>
        <v>0.22222222222222221</v>
      </c>
    </row>
    <row r="12" spans="1:18" ht="20.25" customHeight="1" x14ac:dyDescent="0.55000000000000004">
      <c r="A12" s="2" t="s">
        <v>3</v>
      </c>
      <c r="B12" s="14">
        <v>211</v>
      </c>
      <c r="C12" s="45" t="s">
        <v>29</v>
      </c>
      <c r="D12" s="19">
        <f>SUM(D8:D11)</f>
        <v>12</v>
      </c>
      <c r="E12" s="19">
        <f t="shared" ref="E12:O12" si="0">SUM(E8:E11)</f>
        <v>320</v>
      </c>
      <c r="F12" s="19">
        <f t="shared" si="0"/>
        <v>0</v>
      </c>
      <c r="G12" s="19">
        <f t="shared" si="0"/>
        <v>0</v>
      </c>
      <c r="H12" s="19">
        <f t="shared" si="0"/>
        <v>8</v>
      </c>
      <c r="I12" s="19">
        <f t="shared" si="0"/>
        <v>11</v>
      </c>
      <c r="J12" s="46">
        <f>SUM(J8:J11)</f>
        <v>22</v>
      </c>
      <c r="K12" s="19">
        <f t="shared" si="0"/>
        <v>4</v>
      </c>
      <c r="L12" s="19">
        <f t="shared" si="0"/>
        <v>2</v>
      </c>
      <c r="M12" s="19">
        <f t="shared" si="0"/>
        <v>2</v>
      </c>
      <c r="N12" s="46">
        <f t="shared" si="0"/>
        <v>2.6666666666666665</v>
      </c>
      <c r="O12" s="19">
        <f t="shared" si="0"/>
        <v>4</v>
      </c>
      <c r="P12" s="19">
        <f>SUM(P8:P11)</f>
        <v>0</v>
      </c>
      <c r="Q12" s="19">
        <f>SUM(Q8:Q11)</f>
        <v>0</v>
      </c>
      <c r="R12" s="46">
        <f>(J12+N12+P12+Q12)/30</f>
        <v>0.8222222222222223</v>
      </c>
    </row>
    <row r="13" spans="1:18" ht="20.25" customHeight="1" x14ac:dyDescent="0.55000000000000004">
      <c r="A13" s="2"/>
      <c r="B13" s="14"/>
      <c r="C13" s="15" t="s">
        <v>76</v>
      </c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</row>
    <row r="14" spans="1:18" ht="20.25" customHeight="1" x14ac:dyDescent="0.55000000000000004">
      <c r="A14" s="2"/>
      <c r="B14" s="14"/>
      <c r="C14" s="17" t="s">
        <v>31</v>
      </c>
      <c r="D14" s="133">
        <v>3</v>
      </c>
      <c r="E14" s="133">
        <v>80</v>
      </c>
      <c r="F14" s="133">
        <v>0</v>
      </c>
      <c r="G14" s="133" t="s">
        <v>39</v>
      </c>
      <c r="H14" s="133">
        <v>2</v>
      </c>
      <c r="I14" s="133">
        <v>2</v>
      </c>
      <c r="J14" s="44">
        <f>H14+I14</f>
        <v>4</v>
      </c>
      <c r="K14" s="133">
        <v>1</v>
      </c>
      <c r="L14" s="133">
        <v>1</v>
      </c>
      <c r="M14" s="133">
        <v>2</v>
      </c>
      <c r="N14" s="44">
        <f>(L14+M14)/1.5</f>
        <v>2</v>
      </c>
      <c r="O14" s="133">
        <v>1</v>
      </c>
      <c r="P14" s="133">
        <v>0</v>
      </c>
      <c r="Q14" s="133">
        <v>0</v>
      </c>
      <c r="R14" s="44">
        <f>(J14+N14+P14+Q14)/30</f>
        <v>0.2</v>
      </c>
    </row>
    <row r="15" spans="1:18" ht="20.25" customHeight="1" x14ac:dyDescent="0.55000000000000004">
      <c r="A15" s="2"/>
      <c r="B15" s="14"/>
      <c r="C15" s="17" t="s">
        <v>32</v>
      </c>
      <c r="D15" s="133">
        <v>3</v>
      </c>
      <c r="E15" s="133">
        <v>80</v>
      </c>
      <c r="F15" s="133">
        <v>0</v>
      </c>
      <c r="G15" s="133" t="s">
        <v>39</v>
      </c>
      <c r="H15" s="133">
        <v>2</v>
      </c>
      <c r="I15" s="133">
        <v>3</v>
      </c>
      <c r="J15" s="44">
        <f>H15+I15</f>
        <v>5</v>
      </c>
      <c r="K15" s="133">
        <v>1</v>
      </c>
      <c r="L15" s="133">
        <v>0</v>
      </c>
      <c r="M15" s="133">
        <v>0</v>
      </c>
      <c r="N15" s="44">
        <f>(L15+M15)/1.5</f>
        <v>0</v>
      </c>
      <c r="O15" s="133">
        <v>1</v>
      </c>
      <c r="P15" s="133">
        <v>0</v>
      </c>
      <c r="Q15" s="133">
        <v>0</v>
      </c>
      <c r="R15" s="44">
        <f>(J15+N15+P15+Q15)/30</f>
        <v>0.16666666666666666</v>
      </c>
    </row>
    <row r="16" spans="1:18" ht="20.25" customHeight="1" x14ac:dyDescent="0.55000000000000004">
      <c r="A16" s="2" t="s">
        <v>3</v>
      </c>
      <c r="B16" s="14">
        <v>210</v>
      </c>
      <c r="C16" s="17" t="s">
        <v>33</v>
      </c>
      <c r="D16" s="133">
        <v>3</v>
      </c>
      <c r="E16" s="133">
        <v>80</v>
      </c>
      <c r="F16" s="133">
        <v>0</v>
      </c>
      <c r="G16" s="133" t="s">
        <v>39</v>
      </c>
      <c r="H16" s="133">
        <v>2</v>
      </c>
      <c r="I16" s="133">
        <v>2</v>
      </c>
      <c r="J16" s="44">
        <f>H16+I16</f>
        <v>4</v>
      </c>
      <c r="K16" s="133">
        <v>1</v>
      </c>
      <c r="L16" s="133">
        <v>1</v>
      </c>
      <c r="M16" s="133">
        <v>2</v>
      </c>
      <c r="N16" s="44">
        <f>(L16+M16)/1.5</f>
        <v>2</v>
      </c>
      <c r="O16" s="133">
        <v>1</v>
      </c>
      <c r="P16" s="133">
        <v>0</v>
      </c>
      <c r="Q16" s="133">
        <v>0</v>
      </c>
      <c r="R16" s="44">
        <f>(J16+N16+P16+Q16)/30</f>
        <v>0.2</v>
      </c>
    </row>
    <row r="17" spans="1:18" ht="20.25" customHeight="1" x14ac:dyDescent="0.55000000000000004">
      <c r="A17" s="2" t="s">
        <v>3</v>
      </c>
      <c r="B17" s="14">
        <v>500</v>
      </c>
      <c r="C17" s="17" t="s">
        <v>34</v>
      </c>
      <c r="D17" s="133">
        <v>2</v>
      </c>
      <c r="E17" s="133">
        <v>80</v>
      </c>
      <c r="F17" s="133">
        <v>0</v>
      </c>
      <c r="G17" s="133" t="s">
        <v>39</v>
      </c>
      <c r="H17" s="133">
        <v>2</v>
      </c>
      <c r="I17" s="133">
        <v>1</v>
      </c>
      <c r="J17" s="44">
        <f>H17+I17</f>
        <v>3</v>
      </c>
      <c r="K17" s="133">
        <v>1</v>
      </c>
      <c r="L17" s="133">
        <v>1</v>
      </c>
      <c r="M17" s="133">
        <v>2</v>
      </c>
      <c r="N17" s="44">
        <f>(L17+M17)/1.5</f>
        <v>2</v>
      </c>
      <c r="O17" s="133">
        <v>1</v>
      </c>
      <c r="P17" s="133">
        <v>0</v>
      </c>
      <c r="Q17" s="133">
        <v>0</v>
      </c>
      <c r="R17" s="44">
        <f>(J17+N17+P17+Q17)/30</f>
        <v>0.16666666666666666</v>
      </c>
    </row>
    <row r="18" spans="1:18" ht="20.25" customHeight="1" x14ac:dyDescent="0.55000000000000004">
      <c r="A18" s="2" t="s">
        <v>3</v>
      </c>
      <c r="B18" s="14">
        <v>210</v>
      </c>
      <c r="C18" s="45" t="s">
        <v>29</v>
      </c>
      <c r="D18" s="19">
        <f>SUM(D14:D17)</f>
        <v>11</v>
      </c>
      <c r="E18" s="19">
        <f t="shared" ref="E18:R18" si="1">SUM(E14:E17)</f>
        <v>320</v>
      </c>
      <c r="F18" s="19">
        <f t="shared" si="1"/>
        <v>0</v>
      </c>
      <c r="G18" s="19">
        <f t="shared" si="1"/>
        <v>0</v>
      </c>
      <c r="H18" s="19">
        <f t="shared" si="1"/>
        <v>8</v>
      </c>
      <c r="I18" s="19">
        <f t="shared" si="1"/>
        <v>8</v>
      </c>
      <c r="J18" s="19">
        <f t="shared" si="1"/>
        <v>16</v>
      </c>
      <c r="K18" s="19">
        <f t="shared" si="1"/>
        <v>4</v>
      </c>
      <c r="L18" s="19">
        <f t="shared" si="1"/>
        <v>3</v>
      </c>
      <c r="M18" s="19">
        <f t="shared" si="1"/>
        <v>6</v>
      </c>
      <c r="N18" s="19">
        <f t="shared" si="1"/>
        <v>6</v>
      </c>
      <c r="O18" s="19">
        <f t="shared" si="1"/>
        <v>4</v>
      </c>
      <c r="P18" s="19">
        <f t="shared" si="1"/>
        <v>0</v>
      </c>
      <c r="Q18" s="19">
        <f t="shared" si="1"/>
        <v>0</v>
      </c>
      <c r="R18" s="46">
        <f t="shared" si="1"/>
        <v>0.73333333333333328</v>
      </c>
    </row>
    <row r="19" spans="1:18" s="51" customFormat="1" ht="20.25" customHeight="1" x14ac:dyDescent="0.5">
      <c r="A19" s="47" t="s">
        <v>2</v>
      </c>
      <c r="B19" s="48">
        <v>210</v>
      </c>
      <c r="C19" s="18" t="s">
        <v>72</v>
      </c>
      <c r="D19" s="49">
        <f>(D12+D18)</f>
        <v>23</v>
      </c>
      <c r="E19" s="49">
        <f t="shared" ref="E19:R19" si="2">(E12+E18)</f>
        <v>640</v>
      </c>
      <c r="F19" s="49">
        <f t="shared" si="2"/>
        <v>0</v>
      </c>
      <c r="G19" s="49">
        <f t="shared" si="2"/>
        <v>0</v>
      </c>
      <c r="H19" s="49">
        <f t="shared" si="2"/>
        <v>16</v>
      </c>
      <c r="I19" s="49">
        <f t="shared" si="2"/>
        <v>19</v>
      </c>
      <c r="J19" s="49">
        <f t="shared" si="2"/>
        <v>38</v>
      </c>
      <c r="K19" s="49">
        <f t="shared" si="2"/>
        <v>8</v>
      </c>
      <c r="L19" s="49">
        <f t="shared" si="2"/>
        <v>5</v>
      </c>
      <c r="M19" s="49">
        <f t="shared" si="2"/>
        <v>8</v>
      </c>
      <c r="N19" s="50">
        <f t="shared" si="2"/>
        <v>8.6666666666666661</v>
      </c>
      <c r="O19" s="49">
        <f t="shared" si="2"/>
        <v>8</v>
      </c>
      <c r="P19" s="49">
        <f t="shared" si="2"/>
        <v>0</v>
      </c>
      <c r="Q19" s="49">
        <f t="shared" si="2"/>
        <v>0</v>
      </c>
      <c r="R19" s="50">
        <f t="shared" si="2"/>
        <v>1.5555555555555556</v>
      </c>
    </row>
    <row r="20" spans="1:18" ht="19.5" customHeight="1" x14ac:dyDescent="0.55000000000000004">
      <c r="A20" s="2"/>
      <c r="B20" s="2"/>
      <c r="C20" s="20" t="s">
        <v>21</v>
      </c>
      <c r="D20" s="4"/>
      <c r="E20" s="4"/>
      <c r="F20" s="21" t="s">
        <v>36</v>
      </c>
      <c r="G20" s="22" t="s">
        <v>37</v>
      </c>
      <c r="H20" s="22"/>
      <c r="I20" s="23"/>
      <c r="J20" s="23"/>
      <c r="K20" s="23"/>
      <c r="L20" s="23"/>
      <c r="M20" s="23"/>
      <c r="N20" s="23"/>
      <c r="O20" s="23"/>
      <c r="P20" s="23"/>
      <c r="Q20" s="23"/>
      <c r="R20" s="23"/>
    </row>
    <row r="21" spans="1:18" ht="19.5" customHeight="1" x14ac:dyDescent="0.55000000000000004">
      <c r="A21" s="2"/>
      <c r="B21" s="2"/>
      <c r="C21" s="20" t="s">
        <v>35</v>
      </c>
      <c r="D21" s="4"/>
      <c r="E21" s="4"/>
      <c r="F21" s="3"/>
      <c r="G21" s="24" t="s">
        <v>57</v>
      </c>
      <c r="H21" s="24"/>
      <c r="I21" s="23"/>
      <c r="J21" s="23"/>
      <c r="K21" s="23"/>
      <c r="L21" s="23"/>
      <c r="M21" s="23"/>
      <c r="N21" s="23"/>
      <c r="O21" s="23"/>
      <c r="P21" s="23"/>
      <c r="Q21" s="23"/>
      <c r="R21" s="23"/>
    </row>
    <row r="22" spans="1:18" ht="19.5" customHeight="1" x14ac:dyDescent="0.55000000000000004">
      <c r="A22" s="2"/>
      <c r="B22" s="2"/>
      <c r="C22" s="20" t="s">
        <v>60</v>
      </c>
      <c r="D22" s="4"/>
      <c r="E22" s="4"/>
      <c r="F22" s="3"/>
      <c r="G22" s="25" t="s">
        <v>38</v>
      </c>
      <c r="H22" s="25"/>
      <c r="I22" s="4"/>
      <c r="J22" s="4"/>
      <c r="K22" s="4"/>
      <c r="L22" s="4"/>
      <c r="M22" s="4"/>
      <c r="N22" s="4"/>
      <c r="O22" s="4"/>
      <c r="P22" s="22">
        <v>30</v>
      </c>
      <c r="Q22" s="4"/>
      <c r="R22" s="4"/>
    </row>
    <row r="25" spans="1:18" s="2" customFormat="1" ht="21" x14ac:dyDescent="0.35">
      <c r="C25" s="99" t="s">
        <v>73</v>
      </c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</row>
    <row r="26" spans="1:18" s="2" customFormat="1" ht="21" x14ac:dyDescent="0.35">
      <c r="C26" s="5" t="s">
        <v>58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4"/>
      <c r="P26" s="4"/>
      <c r="Q26" s="4"/>
      <c r="R26" s="4"/>
    </row>
    <row r="27" spans="1:18" s="2" customFormat="1" ht="21" x14ac:dyDescent="0.35">
      <c r="C27" s="5" t="s">
        <v>22</v>
      </c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4"/>
      <c r="P27" s="4"/>
      <c r="Q27" s="4"/>
      <c r="R27" s="4"/>
    </row>
    <row r="28" spans="1:18" s="2" customFormat="1" ht="38.25" customHeight="1" x14ac:dyDescent="0.35">
      <c r="C28" s="101" t="s">
        <v>10</v>
      </c>
      <c r="D28" s="101" t="s">
        <v>11</v>
      </c>
      <c r="E28" s="103" t="s">
        <v>12</v>
      </c>
      <c r="F28" s="104"/>
      <c r="G28" s="101" t="s">
        <v>13</v>
      </c>
      <c r="H28" s="105" t="s">
        <v>6</v>
      </c>
      <c r="I28" s="106"/>
      <c r="J28" s="106"/>
      <c r="K28" s="107"/>
      <c r="L28" s="105" t="s">
        <v>7</v>
      </c>
      <c r="M28" s="106"/>
      <c r="N28" s="106"/>
      <c r="O28" s="107"/>
      <c r="P28" s="101" t="s">
        <v>8</v>
      </c>
      <c r="Q28" s="101" t="s">
        <v>9</v>
      </c>
      <c r="R28" s="110" t="s">
        <v>18</v>
      </c>
    </row>
    <row r="29" spans="1:18" s="2" customFormat="1" ht="47.25" x14ac:dyDescent="0.35">
      <c r="C29" s="102"/>
      <c r="D29" s="102"/>
      <c r="E29" s="8" t="s">
        <v>1</v>
      </c>
      <c r="F29" s="9" t="s">
        <v>0</v>
      </c>
      <c r="G29" s="102"/>
      <c r="H29" s="8" t="s">
        <v>14</v>
      </c>
      <c r="I29" s="8" t="s">
        <v>15</v>
      </c>
      <c r="J29" s="9" t="s">
        <v>16</v>
      </c>
      <c r="K29" s="9" t="s">
        <v>17</v>
      </c>
      <c r="L29" s="8" t="s">
        <v>14</v>
      </c>
      <c r="M29" s="8" t="s">
        <v>15</v>
      </c>
      <c r="N29" s="9" t="s">
        <v>19</v>
      </c>
      <c r="O29" s="7" t="s">
        <v>17</v>
      </c>
      <c r="P29" s="102"/>
      <c r="Q29" s="102"/>
      <c r="R29" s="111"/>
    </row>
    <row r="30" spans="1:18" s="2" customFormat="1" ht="21" x14ac:dyDescent="0.35">
      <c r="C30" s="10" t="s">
        <v>40</v>
      </c>
      <c r="D30" s="11"/>
      <c r="E30" s="11"/>
      <c r="F30" s="11"/>
      <c r="G30" s="11"/>
      <c r="H30" s="12"/>
      <c r="I30" s="12"/>
      <c r="J30" s="12"/>
      <c r="K30" s="11"/>
      <c r="L30" s="11"/>
      <c r="M30" s="11"/>
      <c r="N30" s="11"/>
      <c r="O30" s="13"/>
      <c r="P30" s="11"/>
      <c r="Q30" s="11"/>
      <c r="R30" s="11"/>
    </row>
    <row r="31" spans="1:18" s="2" customFormat="1" ht="21" x14ac:dyDescent="0.35">
      <c r="C31" s="15" t="s">
        <v>75</v>
      </c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</row>
    <row r="32" spans="1:18" s="2" customFormat="1" ht="21" x14ac:dyDescent="0.35">
      <c r="C32" s="131" t="s">
        <v>25</v>
      </c>
      <c r="D32" s="133">
        <v>3</v>
      </c>
      <c r="E32" s="133">
        <v>30</v>
      </c>
      <c r="F32" s="133">
        <v>0</v>
      </c>
      <c r="G32" s="133" t="s">
        <v>41</v>
      </c>
      <c r="H32" s="133">
        <v>1</v>
      </c>
      <c r="I32" s="133">
        <v>3</v>
      </c>
      <c r="J32" s="44">
        <f>H32*I32</f>
        <v>3</v>
      </c>
      <c r="K32" s="133">
        <v>1</v>
      </c>
      <c r="L32" s="133">
        <v>0</v>
      </c>
      <c r="M32" s="133">
        <v>0</v>
      </c>
      <c r="N32" s="44">
        <f>(L32*M32)/1.5</f>
        <v>0</v>
      </c>
      <c r="O32" s="133">
        <v>1</v>
      </c>
      <c r="P32" s="133">
        <v>0</v>
      </c>
      <c r="Q32" s="133">
        <v>0</v>
      </c>
      <c r="R32" s="44">
        <f>(J32+N32+P32+Q32)/12</f>
        <v>0.25</v>
      </c>
    </row>
    <row r="33" spans="3:18" s="2" customFormat="1" ht="21" x14ac:dyDescent="0.35">
      <c r="C33" s="131" t="s">
        <v>26</v>
      </c>
      <c r="D33" s="133">
        <v>3</v>
      </c>
      <c r="E33" s="133">
        <v>30</v>
      </c>
      <c r="F33" s="133">
        <v>0</v>
      </c>
      <c r="G33" s="133" t="s">
        <v>41</v>
      </c>
      <c r="H33" s="133">
        <v>1</v>
      </c>
      <c r="I33" s="133">
        <v>3</v>
      </c>
      <c r="J33" s="44">
        <f>H33*I33</f>
        <v>3</v>
      </c>
      <c r="K33" s="133">
        <v>1</v>
      </c>
      <c r="L33" s="133">
        <v>0</v>
      </c>
      <c r="M33" s="133">
        <v>0</v>
      </c>
      <c r="N33" s="44">
        <f>(L33*M33)/1.5</f>
        <v>0</v>
      </c>
      <c r="O33" s="133">
        <v>1</v>
      </c>
      <c r="P33" s="133">
        <v>0</v>
      </c>
      <c r="Q33" s="133">
        <v>0</v>
      </c>
      <c r="R33" s="44">
        <f>(J33+N33+P33+Q33)/12</f>
        <v>0.25</v>
      </c>
    </row>
    <row r="34" spans="3:18" s="2" customFormat="1" ht="21" x14ac:dyDescent="0.35">
      <c r="C34" s="132" t="s">
        <v>27</v>
      </c>
      <c r="D34" s="133">
        <v>3</v>
      </c>
      <c r="E34" s="133">
        <v>30</v>
      </c>
      <c r="F34" s="133">
        <v>0</v>
      </c>
      <c r="G34" s="133" t="s">
        <v>41</v>
      </c>
      <c r="H34" s="133">
        <v>1</v>
      </c>
      <c r="I34" s="133">
        <v>3</v>
      </c>
      <c r="J34" s="44">
        <f>H34*I34</f>
        <v>3</v>
      </c>
      <c r="K34" s="133">
        <v>1</v>
      </c>
      <c r="L34" s="133">
        <v>0</v>
      </c>
      <c r="M34" s="133">
        <v>0</v>
      </c>
      <c r="N34" s="44">
        <f>(L34*M34)/1.5</f>
        <v>0</v>
      </c>
      <c r="O34" s="133">
        <v>1</v>
      </c>
      <c r="P34" s="133">
        <v>0</v>
      </c>
      <c r="Q34" s="133">
        <v>0</v>
      </c>
      <c r="R34" s="44">
        <f>(J34+N34+P34+Q34)/12</f>
        <v>0.25</v>
      </c>
    </row>
    <row r="35" spans="3:18" s="2" customFormat="1" ht="21" x14ac:dyDescent="0.35">
      <c r="C35" s="18" t="s">
        <v>29</v>
      </c>
      <c r="D35" s="19">
        <f>SUM(D32:D34)</f>
        <v>9</v>
      </c>
      <c r="E35" s="19">
        <f t="shared" ref="E35:Q35" si="3">SUM(E32:E34)</f>
        <v>90</v>
      </c>
      <c r="F35" s="19">
        <f t="shared" si="3"/>
        <v>0</v>
      </c>
      <c r="G35" s="19">
        <f t="shared" si="3"/>
        <v>0</v>
      </c>
      <c r="H35" s="19">
        <f t="shared" si="3"/>
        <v>3</v>
      </c>
      <c r="I35" s="19">
        <f t="shared" si="3"/>
        <v>9</v>
      </c>
      <c r="J35" s="19">
        <f t="shared" si="3"/>
        <v>9</v>
      </c>
      <c r="K35" s="19">
        <f t="shared" si="3"/>
        <v>3</v>
      </c>
      <c r="L35" s="19">
        <f t="shared" si="3"/>
        <v>0</v>
      </c>
      <c r="M35" s="19">
        <f t="shared" si="3"/>
        <v>0</v>
      </c>
      <c r="N35" s="19">
        <f t="shared" si="3"/>
        <v>0</v>
      </c>
      <c r="O35" s="19">
        <f t="shared" si="3"/>
        <v>3</v>
      </c>
      <c r="P35" s="19">
        <f t="shared" si="3"/>
        <v>0</v>
      </c>
      <c r="Q35" s="19">
        <f t="shared" si="3"/>
        <v>0</v>
      </c>
      <c r="R35" s="19">
        <f>(J35+N35+P35+Q35)/12</f>
        <v>0.75</v>
      </c>
    </row>
    <row r="36" spans="3:18" s="2" customFormat="1" ht="21" x14ac:dyDescent="0.35">
      <c r="C36" s="15" t="s">
        <v>76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</row>
    <row r="37" spans="3:18" s="2" customFormat="1" ht="21" x14ac:dyDescent="0.35">
      <c r="C37" s="131" t="s">
        <v>31</v>
      </c>
      <c r="D37" s="133">
        <v>3</v>
      </c>
      <c r="E37" s="133">
        <v>30</v>
      </c>
      <c r="F37" s="133">
        <v>0</v>
      </c>
      <c r="G37" s="133" t="s">
        <v>41</v>
      </c>
      <c r="H37" s="133">
        <v>1</v>
      </c>
      <c r="I37" s="133">
        <v>3</v>
      </c>
      <c r="J37" s="44">
        <f>H37*I37</f>
        <v>3</v>
      </c>
      <c r="K37" s="133">
        <v>1</v>
      </c>
      <c r="L37" s="133">
        <v>0</v>
      </c>
      <c r="M37" s="133">
        <v>0</v>
      </c>
      <c r="N37" s="44">
        <f>(L37*M37)/1.5</f>
        <v>0</v>
      </c>
      <c r="O37" s="133">
        <v>1</v>
      </c>
      <c r="P37" s="133">
        <v>0</v>
      </c>
      <c r="Q37" s="133">
        <v>0</v>
      </c>
      <c r="R37" s="44">
        <f>(J37+N37+P37+Q37)/12</f>
        <v>0.25</v>
      </c>
    </row>
    <row r="38" spans="3:18" s="2" customFormat="1" ht="21" x14ac:dyDescent="0.35">
      <c r="C38" s="131" t="s">
        <v>32</v>
      </c>
      <c r="D38" s="133">
        <v>3</v>
      </c>
      <c r="E38" s="133">
        <v>30</v>
      </c>
      <c r="F38" s="133">
        <v>0</v>
      </c>
      <c r="G38" s="133" t="s">
        <v>41</v>
      </c>
      <c r="H38" s="133">
        <v>1</v>
      </c>
      <c r="I38" s="133">
        <v>3</v>
      </c>
      <c r="J38" s="44">
        <f>H38*I38</f>
        <v>3</v>
      </c>
      <c r="K38" s="133">
        <v>1</v>
      </c>
      <c r="L38" s="133">
        <v>0</v>
      </c>
      <c r="M38" s="133">
        <v>0</v>
      </c>
      <c r="N38" s="44">
        <f>(L38*M38)/1.5</f>
        <v>0</v>
      </c>
      <c r="O38" s="133">
        <v>1</v>
      </c>
      <c r="P38" s="133">
        <v>0</v>
      </c>
      <c r="Q38" s="133">
        <v>0</v>
      </c>
      <c r="R38" s="44">
        <f>(J38+N38+P38+Q38)/12</f>
        <v>0.25</v>
      </c>
    </row>
    <row r="39" spans="3:18" s="2" customFormat="1" ht="21" x14ac:dyDescent="0.35">
      <c r="C39" s="131" t="s">
        <v>33</v>
      </c>
      <c r="D39" s="133">
        <v>3</v>
      </c>
      <c r="E39" s="133">
        <v>30</v>
      </c>
      <c r="F39" s="133">
        <v>0</v>
      </c>
      <c r="G39" s="133" t="s">
        <v>41</v>
      </c>
      <c r="H39" s="133">
        <v>1</v>
      </c>
      <c r="I39" s="133">
        <v>3</v>
      </c>
      <c r="J39" s="44">
        <f>H39*I39</f>
        <v>3</v>
      </c>
      <c r="K39" s="133">
        <v>1</v>
      </c>
      <c r="L39" s="133">
        <v>0</v>
      </c>
      <c r="M39" s="133">
        <v>0</v>
      </c>
      <c r="N39" s="44">
        <f>(L39*M39)/1.5</f>
        <v>0</v>
      </c>
      <c r="O39" s="133">
        <v>1</v>
      </c>
      <c r="P39" s="133">
        <v>0</v>
      </c>
      <c r="Q39" s="133">
        <v>0</v>
      </c>
      <c r="R39" s="44">
        <f>(J39+N39+P39+Q39)/12</f>
        <v>0.25</v>
      </c>
    </row>
    <row r="40" spans="3:18" s="2" customFormat="1" ht="21" x14ac:dyDescent="0.35">
      <c r="C40" s="18" t="s">
        <v>29</v>
      </c>
      <c r="D40" s="19">
        <f>SUM(D37:D39)</f>
        <v>9</v>
      </c>
      <c r="E40" s="19">
        <f t="shared" ref="E40:Q40" si="4">SUM(E37:E39)</f>
        <v>90</v>
      </c>
      <c r="F40" s="19">
        <f t="shared" si="4"/>
        <v>0</v>
      </c>
      <c r="G40" s="19">
        <f t="shared" si="4"/>
        <v>0</v>
      </c>
      <c r="H40" s="19">
        <f t="shared" si="4"/>
        <v>3</v>
      </c>
      <c r="I40" s="19">
        <f t="shared" si="4"/>
        <v>9</v>
      </c>
      <c r="J40" s="19">
        <f t="shared" si="4"/>
        <v>9</v>
      </c>
      <c r="K40" s="19">
        <f t="shared" si="4"/>
        <v>3</v>
      </c>
      <c r="L40" s="19">
        <f t="shared" si="4"/>
        <v>0</v>
      </c>
      <c r="M40" s="19">
        <f t="shared" si="4"/>
        <v>0</v>
      </c>
      <c r="N40" s="19">
        <f t="shared" si="4"/>
        <v>0</v>
      </c>
      <c r="O40" s="19">
        <f t="shared" si="4"/>
        <v>3</v>
      </c>
      <c r="P40" s="19">
        <f t="shared" si="4"/>
        <v>0</v>
      </c>
      <c r="Q40" s="19">
        <f t="shared" si="4"/>
        <v>0</v>
      </c>
      <c r="R40" s="19">
        <f>(J40+N40+P40+Q40)/12</f>
        <v>0.75</v>
      </c>
    </row>
    <row r="41" spans="3:18" s="2" customFormat="1" ht="21" x14ac:dyDescent="0.35">
      <c r="C41" s="18" t="s">
        <v>72</v>
      </c>
      <c r="D41" s="19">
        <f>D35+D40</f>
        <v>18</v>
      </c>
      <c r="E41" s="19">
        <f t="shared" ref="E41:Q41" si="5">E35+E40</f>
        <v>180</v>
      </c>
      <c r="F41" s="19">
        <f t="shared" si="5"/>
        <v>0</v>
      </c>
      <c r="G41" s="19">
        <f t="shared" si="5"/>
        <v>0</v>
      </c>
      <c r="H41" s="19">
        <f t="shared" si="5"/>
        <v>6</v>
      </c>
      <c r="I41" s="19">
        <f t="shared" si="5"/>
        <v>18</v>
      </c>
      <c r="J41" s="19">
        <f t="shared" si="5"/>
        <v>18</v>
      </c>
      <c r="K41" s="19">
        <f t="shared" si="5"/>
        <v>6</v>
      </c>
      <c r="L41" s="19">
        <f t="shared" si="5"/>
        <v>0</v>
      </c>
      <c r="M41" s="19">
        <f t="shared" si="5"/>
        <v>0</v>
      </c>
      <c r="N41" s="19">
        <f t="shared" si="5"/>
        <v>0</v>
      </c>
      <c r="O41" s="19">
        <f t="shared" si="5"/>
        <v>6</v>
      </c>
      <c r="P41" s="19">
        <f t="shared" si="5"/>
        <v>0</v>
      </c>
      <c r="Q41" s="19">
        <f t="shared" si="5"/>
        <v>0</v>
      </c>
      <c r="R41" s="19">
        <f>(J41+N41+P41+Q41)/12</f>
        <v>1.5</v>
      </c>
    </row>
    <row r="42" spans="3:18" s="2" customFormat="1" ht="21" x14ac:dyDescent="0.35">
      <c r="C42" s="20" t="s">
        <v>21</v>
      </c>
      <c r="D42" s="4"/>
      <c r="E42" s="4"/>
      <c r="F42" s="21" t="s">
        <v>36</v>
      </c>
      <c r="G42" s="22" t="s">
        <v>37</v>
      </c>
      <c r="H42" s="22"/>
      <c r="I42" s="23"/>
      <c r="J42" s="23"/>
      <c r="K42" s="23"/>
      <c r="L42" s="23"/>
      <c r="M42" s="23"/>
      <c r="N42" s="23"/>
      <c r="O42" s="23"/>
      <c r="P42" s="23"/>
      <c r="Q42" s="23"/>
      <c r="R42" s="23"/>
    </row>
    <row r="43" spans="3:18" s="2" customFormat="1" ht="21" x14ac:dyDescent="0.35">
      <c r="C43" s="20" t="s">
        <v>35</v>
      </c>
      <c r="D43" s="4"/>
      <c r="E43" s="4"/>
      <c r="F43" s="3"/>
      <c r="G43" s="24" t="s">
        <v>59</v>
      </c>
      <c r="H43" s="24"/>
      <c r="I43" s="23"/>
      <c r="J43" s="23"/>
      <c r="K43" s="23"/>
      <c r="L43" s="23"/>
      <c r="M43" s="23"/>
      <c r="N43" s="23"/>
      <c r="O43" s="23"/>
      <c r="P43" s="23"/>
      <c r="Q43" s="23"/>
      <c r="R43" s="23"/>
    </row>
    <row r="44" spans="3:18" s="2" customFormat="1" ht="21" x14ac:dyDescent="0.35">
      <c r="C44" s="20" t="s">
        <v>60</v>
      </c>
      <c r="D44" s="4"/>
      <c r="E44" s="4"/>
      <c r="F44" s="3"/>
      <c r="G44" s="25"/>
      <c r="H44" s="25"/>
      <c r="I44" s="4"/>
      <c r="J44" s="4"/>
      <c r="K44" s="4"/>
      <c r="L44" s="4"/>
      <c r="M44" s="4"/>
      <c r="N44" s="4"/>
      <c r="O44" s="4"/>
      <c r="P44" s="22">
        <v>12</v>
      </c>
      <c r="Q44" s="4"/>
      <c r="R44" s="4"/>
    </row>
    <row r="46" spans="3:18" ht="24.75" thickBot="1" x14ac:dyDescent="0.6">
      <c r="C46" s="130" t="s">
        <v>36</v>
      </c>
      <c r="D46" s="127"/>
      <c r="E46" s="127"/>
      <c r="F46" s="127"/>
      <c r="G46" s="127"/>
      <c r="H46" s="128"/>
      <c r="I46" s="128"/>
    </row>
    <row r="47" spans="3:18" ht="24.75" thickBot="1" x14ac:dyDescent="0.6">
      <c r="C47" s="127" t="s">
        <v>98</v>
      </c>
      <c r="E47" s="129"/>
      <c r="F47" s="127" t="s">
        <v>97</v>
      </c>
      <c r="G47" s="128"/>
    </row>
  </sheetData>
  <customSheetViews>
    <customSheetView guid="{2677A9A1-7445-4E4F-8450-31496B991367}" showPageBreaks="1" printArea="1" hiddenColumns="1" view="pageBreakPreview" topLeftCell="C5">
      <selection activeCell="J13" sqref="J13"/>
      <pageMargins left="0.35" right="0.32" top="0.64" bottom="0.36" header="0.47" footer="0.25"/>
      <pageSetup paperSize="9" orientation="landscape" r:id="rId1"/>
      <headerFooter alignWithMargins="0"/>
    </customSheetView>
  </customSheetViews>
  <mergeCells count="20">
    <mergeCell ref="C25:R25"/>
    <mergeCell ref="C28:C29"/>
    <mergeCell ref="D28:D29"/>
    <mergeCell ref="E28:F28"/>
    <mergeCell ref="G28:G29"/>
    <mergeCell ref="H28:K28"/>
    <mergeCell ref="L28:O28"/>
    <mergeCell ref="P28:P29"/>
    <mergeCell ref="Q28:Q29"/>
    <mergeCell ref="R28:R29"/>
    <mergeCell ref="C1:R1"/>
    <mergeCell ref="C4:C5"/>
    <mergeCell ref="D4:D5"/>
    <mergeCell ref="E4:F4"/>
    <mergeCell ref="G4:G5"/>
    <mergeCell ref="H4:K4"/>
    <mergeCell ref="L4:O4"/>
    <mergeCell ref="P4:P5"/>
    <mergeCell ref="Q4:Q5"/>
    <mergeCell ref="R4:R5"/>
  </mergeCells>
  <pageMargins left="0.35" right="0.32" top="0.64" bottom="0.36" header="0.47" footer="0.25"/>
  <pageSetup paperSize="9" orientation="landscape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39"/>
  <sheetViews>
    <sheetView view="pageBreakPreview" topLeftCell="A24" zoomScaleNormal="100" workbookViewId="0">
      <selection activeCell="H47" sqref="H47"/>
    </sheetView>
  </sheetViews>
  <sheetFormatPr defaultRowHeight="18.75" x14ac:dyDescent="0.3"/>
  <cols>
    <col min="1" max="1" width="13.140625" style="27" customWidth="1"/>
    <col min="2" max="2" width="35" style="27" customWidth="1"/>
    <col min="3" max="3" width="8.28515625" style="27" customWidth="1"/>
    <col min="4" max="4" width="7.42578125" style="27" customWidth="1"/>
    <col min="5" max="5" width="5.28515625" style="27" customWidth="1"/>
    <col min="6" max="6" width="5.85546875" style="27" customWidth="1"/>
    <col min="7" max="8" width="5.28515625" style="27" customWidth="1"/>
    <col min="9" max="9" width="6.140625" style="27" customWidth="1"/>
    <col min="10" max="10" width="5.28515625" style="27" customWidth="1"/>
    <col min="11" max="16384" width="9.140625" style="27"/>
  </cols>
  <sheetData>
    <row r="1" spans="1:10" x14ac:dyDescent="0.3">
      <c r="A1" s="113" t="s">
        <v>54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0" x14ac:dyDescent="0.3">
      <c r="A2" s="28" t="s">
        <v>55</v>
      </c>
      <c r="B2" s="26"/>
      <c r="C2" s="26"/>
      <c r="D2" s="26"/>
      <c r="E2" s="26"/>
      <c r="F2" s="26"/>
      <c r="G2" s="26"/>
      <c r="H2" s="26"/>
      <c r="I2" s="26"/>
      <c r="J2" s="26"/>
    </row>
    <row r="4" spans="1:10" x14ac:dyDescent="0.3">
      <c r="A4" s="112" t="s">
        <v>89</v>
      </c>
      <c r="B4" s="112" t="s">
        <v>90</v>
      </c>
      <c r="C4" s="112" t="s">
        <v>91</v>
      </c>
      <c r="D4" s="112"/>
      <c r="E4" s="114" t="s">
        <v>42</v>
      </c>
      <c r="F4" s="114"/>
      <c r="G4" s="114"/>
      <c r="H4" s="116" t="s">
        <v>42</v>
      </c>
      <c r="I4" s="116"/>
      <c r="J4" s="116"/>
    </row>
    <row r="5" spans="1:10" x14ac:dyDescent="0.3">
      <c r="A5" s="112"/>
      <c r="B5" s="112"/>
      <c r="C5" s="112"/>
      <c r="D5" s="112"/>
      <c r="E5" s="115" t="s">
        <v>92</v>
      </c>
      <c r="F5" s="115"/>
      <c r="G5" s="115"/>
      <c r="H5" s="117" t="s">
        <v>93</v>
      </c>
      <c r="I5" s="117"/>
      <c r="J5" s="117"/>
    </row>
    <row r="6" spans="1:10" x14ac:dyDescent="0.3">
      <c r="A6" s="112"/>
      <c r="B6" s="112"/>
      <c r="C6" s="29" t="s">
        <v>43</v>
      </c>
      <c r="D6" s="29" t="s">
        <v>44</v>
      </c>
      <c r="E6" s="29" t="s">
        <v>45</v>
      </c>
      <c r="F6" s="29" t="s">
        <v>46</v>
      </c>
      <c r="G6" s="29" t="s">
        <v>47</v>
      </c>
      <c r="H6" s="118" t="s">
        <v>45</v>
      </c>
      <c r="I6" s="118" t="s">
        <v>46</v>
      </c>
      <c r="J6" s="118" t="s">
        <v>47</v>
      </c>
    </row>
    <row r="7" spans="1:10" x14ac:dyDescent="0.3">
      <c r="A7" s="30"/>
      <c r="B7" s="31"/>
      <c r="C7" s="32"/>
      <c r="D7" s="32"/>
      <c r="E7" s="32"/>
      <c r="F7" s="32"/>
      <c r="G7" s="32"/>
      <c r="H7" s="121">
        <f>D7*E7</f>
        <v>0</v>
      </c>
      <c r="I7" s="123">
        <f>D7*F7</f>
        <v>0</v>
      </c>
      <c r="J7" s="121">
        <f>D7*G7</f>
        <v>0</v>
      </c>
    </row>
    <row r="8" spans="1:10" x14ac:dyDescent="0.3">
      <c r="A8" s="32"/>
      <c r="B8" s="32"/>
      <c r="C8" s="32"/>
      <c r="D8" s="32"/>
      <c r="E8" s="32"/>
      <c r="F8" s="32"/>
      <c r="G8" s="32"/>
      <c r="H8" s="121">
        <f t="shared" ref="H8:H27" si="0">D8*E8</f>
        <v>0</v>
      </c>
      <c r="I8" s="123">
        <f t="shared" ref="I8:I27" si="1">D8*F8</f>
        <v>0</v>
      </c>
      <c r="J8" s="121">
        <f t="shared" ref="J8:J27" si="2">D8*G8</f>
        <v>0</v>
      </c>
    </row>
    <row r="9" spans="1:10" x14ac:dyDescent="0.3">
      <c r="A9" s="32"/>
      <c r="B9" s="32"/>
      <c r="C9" s="32"/>
      <c r="D9" s="32"/>
      <c r="E9" s="32"/>
      <c r="F9" s="32"/>
      <c r="G9" s="32"/>
      <c r="H9" s="121">
        <f t="shared" si="0"/>
        <v>0</v>
      </c>
      <c r="I9" s="123">
        <f t="shared" si="1"/>
        <v>0</v>
      </c>
      <c r="J9" s="121">
        <f t="shared" si="2"/>
        <v>0</v>
      </c>
    </row>
    <row r="10" spans="1:10" x14ac:dyDescent="0.3">
      <c r="A10" s="32"/>
      <c r="B10" s="32"/>
      <c r="C10" s="32"/>
      <c r="D10" s="32"/>
      <c r="E10" s="32"/>
      <c r="F10" s="32"/>
      <c r="G10" s="32"/>
      <c r="H10" s="121">
        <f t="shared" si="0"/>
        <v>0</v>
      </c>
      <c r="I10" s="123">
        <f t="shared" si="1"/>
        <v>0</v>
      </c>
      <c r="J10" s="121">
        <f t="shared" si="2"/>
        <v>0</v>
      </c>
    </row>
    <row r="11" spans="1:10" x14ac:dyDescent="0.3">
      <c r="A11" s="33"/>
      <c r="B11" s="31"/>
      <c r="C11" s="32"/>
      <c r="D11" s="32"/>
      <c r="E11" s="32"/>
      <c r="F11" s="32"/>
      <c r="G11" s="32"/>
      <c r="H11" s="121">
        <f t="shared" si="0"/>
        <v>0</v>
      </c>
      <c r="I11" s="123">
        <f t="shared" si="1"/>
        <v>0</v>
      </c>
      <c r="J11" s="121">
        <f t="shared" si="2"/>
        <v>0</v>
      </c>
    </row>
    <row r="12" spans="1:10" x14ac:dyDescent="0.3">
      <c r="A12" s="32"/>
      <c r="B12" s="32"/>
      <c r="C12" s="32"/>
      <c r="D12" s="32"/>
      <c r="E12" s="32"/>
      <c r="F12" s="32"/>
      <c r="G12" s="32"/>
      <c r="H12" s="121">
        <f t="shared" si="0"/>
        <v>0</v>
      </c>
      <c r="I12" s="123">
        <f t="shared" si="1"/>
        <v>0</v>
      </c>
      <c r="J12" s="121">
        <f t="shared" si="2"/>
        <v>0</v>
      </c>
    </row>
    <row r="13" spans="1:10" x14ac:dyDescent="0.3">
      <c r="A13" s="32"/>
      <c r="B13" s="32"/>
      <c r="C13" s="32"/>
      <c r="D13" s="32"/>
      <c r="E13" s="32"/>
      <c r="F13" s="32"/>
      <c r="G13" s="32"/>
      <c r="H13" s="121">
        <f t="shared" si="0"/>
        <v>0</v>
      </c>
      <c r="I13" s="123">
        <f t="shared" si="1"/>
        <v>0</v>
      </c>
      <c r="J13" s="121">
        <f t="shared" si="2"/>
        <v>0</v>
      </c>
    </row>
    <row r="14" spans="1:10" x14ac:dyDescent="0.3">
      <c r="A14" s="33"/>
      <c r="B14" s="31"/>
      <c r="C14" s="32"/>
      <c r="D14" s="32"/>
      <c r="E14" s="32"/>
      <c r="F14" s="32"/>
      <c r="G14" s="32"/>
      <c r="H14" s="121">
        <f t="shared" si="0"/>
        <v>0</v>
      </c>
      <c r="I14" s="123">
        <f t="shared" si="1"/>
        <v>0</v>
      </c>
      <c r="J14" s="121">
        <f t="shared" si="2"/>
        <v>0</v>
      </c>
    </row>
    <row r="15" spans="1:10" x14ac:dyDescent="0.3">
      <c r="A15" s="32"/>
      <c r="B15" s="32"/>
      <c r="C15" s="32"/>
      <c r="D15" s="32"/>
      <c r="E15" s="32"/>
      <c r="F15" s="32"/>
      <c r="G15" s="32"/>
      <c r="H15" s="121">
        <f t="shared" si="0"/>
        <v>0</v>
      </c>
      <c r="I15" s="123">
        <f t="shared" si="1"/>
        <v>0</v>
      </c>
      <c r="J15" s="121">
        <f t="shared" si="2"/>
        <v>0</v>
      </c>
    </row>
    <row r="16" spans="1:10" x14ac:dyDescent="0.3">
      <c r="A16" s="32"/>
      <c r="B16" s="32"/>
      <c r="C16" s="32"/>
      <c r="D16" s="32"/>
      <c r="E16" s="32"/>
      <c r="F16" s="32"/>
      <c r="G16" s="32"/>
      <c r="H16" s="121">
        <f t="shared" si="0"/>
        <v>0</v>
      </c>
      <c r="I16" s="123">
        <f t="shared" si="1"/>
        <v>0</v>
      </c>
      <c r="J16" s="121">
        <f t="shared" si="2"/>
        <v>0</v>
      </c>
    </row>
    <row r="17" spans="1:10" x14ac:dyDescent="0.3">
      <c r="A17" s="33"/>
      <c r="B17" s="31"/>
      <c r="C17" s="32"/>
      <c r="D17" s="32"/>
      <c r="E17" s="32"/>
      <c r="F17" s="32"/>
      <c r="G17" s="32"/>
      <c r="H17" s="121">
        <f t="shared" si="0"/>
        <v>0</v>
      </c>
      <c r="I17" s="123">
        <f t="shared" si="1"/>
        <v>0</v>
      </c>
      <c r="J17" s="121">
        <f t="shared" si="2"/>
        <v>0</v>
      </c>
    </row>
    <row r="18" spans="1:10" x14ac:dyDescent="0.3">
      <c r="A18" s="32"/>
      <c r="B18" s="32"/>
      <c r="C18" s="32"/>
      <c r="D18" s="32"/>
      <c r="E18" s="32"/>
      <c r="F18" s="32"/>
      <c r="G18" s="32"/>
      <c r="H18" s="121">
        <f t="shared" si="0"/>
        <v>0</v>
      </c>
      <c r="I18" s="123">
        <f t="shared" si="1"/>
        <v>0</v>
      </c>
      <c r="J18" s="121">
        <f t="shared" si="2"/>
        <v>0</v>
      </c>
    </row>
    <row r="19" spans="1:10" x14ac:dyDescent="0.3">
      <c r="A19" s="32"/>
      <c r="B19" s="31"/>
      <c r="C19" s="32"/>
      <c r="D19" s="32"/>
      <c r="E19" s="32"/>
      <c r="F19" s="32"/>
      <c r="G19" s="32"/>
      <c r="H19" s="121">
        <f t="shared" si="0"/>
        <v>0</v>
      </c>
      <c r="I19" s="123">
        <f t="shared" si="1"/>
        <v>0</v>
      </c>
      <c r="J19" s="121">
        <f t="shared" si="2"/>
        <v>0</v>
      </c>
    </row>
    <row r="20" spans="1:10" x14ac:dyDescent="0.3">
      <c r="A20" s="32"/>
      <c r="B20" s="31"/>
      <c r="C20" s="32"/>
      <c r="D20" s="32"/>
      <c r="E20" s="32"/>
      <c r="F20" s="32"/>
      <c r="G20" s="32"/>
      <c r="H20" s="121">
        <f t="shared" si="0"/>
        <v>0</v>
      </c>
      <c r="I20" s="123">
        <f t="shared" si="1"/>
        <v>0</v>
      </c>
      <c r="J20" s="121">
        <f t="shared" si="2"/>
        <v>0</v>
      </c>
    </row>
    <row r="21" spans="1:10" x14ac:dyDescent="0.3">
      <c r="A21" s="32"/>
      <c r="B21" s="31"/>
      <c r="C21" s="32"/>
      <c r="D21" s="32"/>
      <c r="E21" s="32"/>
      <c r="F21" s="32"/>
      <c r="G21" s="32"/>
      <c r="H21" s="121">
        <f t="shared" si="0"/>
        <v>0</v>
      </c>
      <c r="I21" s="123">
        <f t="shared" si="1"/>
        <v>0</v>
      </c>
      <c r="J21" s="121">
        <f t="shared" si="2"/>
        <v>0</v>
      </c>
    </row>
    <row r="22" spans="1:10" x14ac:dyDescent="0.3">
      <c r="A22" s="32"/>
      <c r="B22" s="32"/>
      <c r="C22" s="32"/>
      <c r="D22" s="32"/>
      <c r="E22" s="32"/>
      <c r="F22" s="32"/>
      <c r="G22" s="32"/>
      <c r="H22" s="121">
        <f t="shared" si="0"/>
        <v>0</v>
      </c>
      <c r="I22" s="123">
        <f t="shared" si="1"/>
        <v>0</v>
      </c>
      <c r="J22" s="121">
        <f t="shared" si="2"/>
        <v>0</v>
      </c>
    </row>
    <row r="23" spans="1:10" x14ac:dyDescent="0.3">
      <c r="A23" s="32"/>
      <c r="B23" s="32"/>
      <c r="C23" s="32"/>
      <c r="D23" s="32"/>
      <c r="E23" s="32"/>
      <c r="F23" s="32"/>
      <c r="G23" s="32"/>
      <c r="H23" s="121">
        <f t="shared" si="0"/>
        <v>0</v>
      </c>
      <c r="I23" s="123">
        <f t="shared" si="1"/>
        <v>0</v>
      </c>
      <c r="J23" s="121">
        <f t="shared" si="2"/>
        <v>0</v>
      </c>
    </row>
    <row r="24" spans="1:10" x14ac:dyDescent="0.3">
      <c r="A24" s="32"/>
      <c r="B24" s="32"/>
      <c r="C24" s="32"/>
      <c r="D24" s="32"/>
      <c r="E24" s="32"/>
      <c r="F24" s="32"/>
      <c r="G24" s="32"/>
      <c r="H24" s="121">
        <f t="shared" si="0"/>
        <v>0</v>
      </c>
      <c r="I24" s="123">
        <f t="shared" si="1"/>
        <v>0</v>
      </c>
      <c r="J24" s="121">
        <f t="shared" si="2"/>
        <v>0</v>
      </c>
    </row>
    <row r="25" spans="1:10" x14ac:dyDescent="0.3">
      <c r="A25" s="32"/>
      <c r="B25" s="32"/>
      <c r="C25" s="32"/>
      <c r="D25" s="32"/>
      <c r="E25" s="32"/>
      <c r="F25" s="32"/>
      <c r="G25" s="32"/>
      <c r="H25" s="121">
        <f t="shared" si="0"/>
        <v>0</v>
      </c>
      <c r="I25" s="123">
        <f t="shared" si="1"/>
        <v>0</v>
      </c>
      <c r="J25" s="121">
        <f t="shared" si="2"/>
        <v>0</v>
      </c>
    </row>
    <row r="26" spans="1:10" x14ac:dyDescent="0.3">
      <c r="A26" s="32"/>
      <c r="B26" s="32"/>
      <c r="C26" s="32"/>
      <c r="D26" s="32"/>
      <c r="E26" s="32"/>
      <c r="F26" s="32"/>
      <c r="G26" s="32"/>
      <c r="H26" s="121">
        <f t="shared" si="0"/>
        <v>0</v>
      </c>
      <c r="I26" s="123">
        <f t="shared" si="1"/>
        <v>0</v>
      </c>
      <c r="J26" s="121">
        <f t="shared" si="2"/>
        <v>0</v>
      </c>
    </row>
    <row r="27" spans="1:10" x14ac:dyDescent="0.3">
      <c r="A27" s="32"/>
      <c r="B27" s="32"/>
      <c r="C27" s="32"/>
      <c r="D27" s="32"/>
      <c r="E27" s="32"/>
      <c r="F27" s="32"/>
      <c r="G27" s="32"/>
      <c r="H27" s="121">
        <f t="shared" si="0"/>
        <v>0</v>
      </c>
      <c r="I27" s="123">
        <f t="shared" si="1"/>
        <v>0</v>
      </c>
      <c r="J27" s="121">
        <f t="shared" si="2"/>
        <v>0</v>
      </c>
    </row>
    <row r="28" spans="1:10" x14ac:dyDescent="0.3">
      <c r="A28" s="34"/>
      <c r="B28" s="34"/>
      <c r="C28" s="34"/>
      <c r="D28" s="35" t="s">
        <v>29</v>
      </c>
      <c r="E28" s="35"/>
      <c r="F28" s="34"/>
      <c r="G28" s="34"/>
      <c r="H28" s="121">
        <f>SUM(H7:H27)</f>
        <v>0</v>
      </c>
      <c r="I28" s="121">
        <f>SUM(I7:I27)</f>
        <v>0</v>
      </c>
      <c r="J28" s="121">
        <f>SUM(J7:J27)</f>
        <v>0</v>
      </c>
    </row>
    <row r="29" spans="1:10" x14ac:dyDescent="0.3">
      <c r="D29" s="36" t="s">
        <v>48</v>
      </c>
      <c r="E29" s="36"/>
      <c r="H29" s="121">
        <f>H28/60</f>
        <v>0</v>
      </c>
      <c r="I29" s="121"/>
      <c r="J29" s="121"/>
    </row>
    <row r="30" spans="1:10" x14ac:dyDescent="0.3">
      <c r="D30" s="36" t="s">
        <v>49</v>
      </c>
      <c r="E30" s="36"/>
      <c r="H30" s="121">
        <f>H29/7</f>
        <v>0</v>
      </c>
      <c r="I30" s="121">
        <f>I28/7</f>
        <v>0</v>
      </c>
      <c r="J30" s="121">
        <f>J28</f>
        <v>0</v>
      </c>
    </row>
    <row r="31" spans="1:10" x14ac:dyDescent="0.3">
      <c r="D31" s="36" t="s">
        <v>50</v>
      </c>
      <c r="E31" s="36"/>
      <c r="H31" s="122">
        <f>(H30+I30+J30)/230</f>
        <v>0</v>
      </c>
      <c r="I31" s="122"/>
      <c r="J31" s="122"/>
    </row>
    <row r="33" spans="1:3" x14ac:dyDescent="0.3">
      <c r="A33" s="37" t="s">
        <v>36</v>
      </c>
      <c r="B33" s="27" t="s">
        <v>51</v>
      </c>
    </row>
    <row r="34" spans="1:3" x14ac:dyDescent="0.3">
      <c r="B34" s="27" t="s">
        <v>52</v>
      </c>
    </row>
    <row r="35" spans="1:3" x14ac:dyDescent="0.3">
      <c r="B35" s="27" t="s">
        <v>53</v>
      </c>
    </row>
    <row r="36" spans="1:3" x14ac:dyDescent="0.3">
      <c r="B36" s="27" t="s">
        <v>61</v>
      </c>
    </row>
    <row r="37" spans="1:3" x14ac:dyDescent="0.3">
      <c r="C37" s="38">
        <v>230</v>
      </c>
    </row>
    <row r="38" spans="1:3" x14ac:dyDescent="0.3">
      <c r="B38" s="27" t="s">
        <v>94</v>
      </c>
    </row>
    <row r="39" spans="1:3" x14ac:dyDescent="0.3">
      <c r="B39" s="27" t="s">
        <v>95</v>
      </c>
    </row>
  </sheetData>
  <customSheetViews>
    <customSheetView guid="{2677A9A1-7445-4E4F-8450-31496B991367}" showPageBreaks="1" printArea="1" view="pageBreakPreview" topLeftCell="A5">
      <selection activeCell="E18" sqref="E18"/>
      <pageMargins left="0.88" right="0.38" top="0.44" bottom="0.27" header="0.25" footer="0.2"/>
      <pageSetup paperSize="9" orientation="portrait" r:id="rId1"/>
      <headerFooter alignWithMargins="0"/>
    </customSheetView>
  </customSheetViews>
  <mergeCells count="9">
    <mergeCell ref="B4:B6"/>
    <mergeCell ref="A4:A6"/>
    <mergeCell ref="H31:J31"/>
    <mergeCell ref="A1:J1"/>
    <mergeCell ref="E4:G4"/>
    <mergeCell ref="H4:J4"/>
    <mergeCell ref="E5:G5"/>
    <mergeCell ref="H5:J5"/>
    <mergeCell ref="C4:D5"/>
  </mergeCells>
  <phoneticPr fontId="4" type="noConversion"/>
  <pageMargins left="0.88" right="0.38" top="0.44" bottom="0.27" header="0.25" footer="0.2"/>
  <pageSetup paperSize="9" orientation="portrait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24"/>
  <sheetViews>
    <sheetView tabSelected="1" view="pageBreakPreview" topLeftCell="A19" zoomScaleNormal="100" workbookViewId="0">
      <selection activeCell="G23" sqref="G23"/>
    </sheetView>
  </sheetViews>
  <sheetFormatPr defaultRowHeight="18.75" x14ac:dyDescent="0.3"/>
  <cols>
    <col min="1" max="1" width="13.140625" style="27" customWidth="1"/>
    <col min="2" max="2" width="35" style="27" customWidth="1"/>
    <col min="3" max="3" width="8.28515625" style="27" customWidth="1"/>
    <col min="4" max="4" width="7.42578125" style="27" customWidth="1"/>
    <col min="5" max="5" width="5.28515625" style="27" customWidth="1"/>
    <col min="6" max="6" width="5.85546875" style="27" customWidth="1"/>
    <col min="7" max="8" width="5.28515625" style="27" customWidth="1"/>
    <col min="9" max="9" width="6.140625" style="27" customWidth="1"/>
    <col min="10" max="10" width="5.28515625" style="27" customWidth="1"/>
    <col min="11" max="16384" width="9.140625" style="27"/>
  </cols>
  <sheetData>
    <row r="1" spans="1:10" x14ac:dyDescent="0.3">
      <c r="A1" s="113" t="s">
        <v>96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0" x14ac:dyDescent="0.3">
      <c r="A2" s="28" t="s">
        <v>55</v>
      </c>
      <c r="B2" s="26"/>
      <c r="C2" s="26"/>
      <c r="D2" s="26"/>
      <c r="E2" s="26"/>
      <c r="F2" s="26"/>
      <c r="G2" s="26"/>
      <c r="H2" s="26"/>
      <c r="I2" s="26"/>
      <c r="J2" s="26"/>
    </row>
    <row r="4" spans="1:10" x14ac:dyDescent="0.3">
      <c r="A4" s="112" t="s">
        <v>89</v>
      </c>
      <c r="B4" s="112" t="s">
        <v>90</v>
      </c>
      <c r="C4" s="112" t="s">
        <v>91</v>
      </c>
      <c r="D4" s="112"/>
      <c r="E4" s="114" t="s">
        <v>42</v>
      </c>
      <c r="F4" s="114"/>
      <c r="G4" s="114"/>
      <c r="H4" s="116" t="s">
        <v>42</v>
      </c>
      <c r="I4" s="116"/>
      <c r="J4" s="116"/>
    </row>
    <row r="5" spans="1:10" x14ac:dyDescent="0.3">
      <c r="A5" s="112"/>
      <c r="B5" s="112"/>
      <c r="C5" s="112"/>
      <c r="D5" s="112"/>
      <c r="E5" s="115" t="s">
        <v>92</v>
      </c>
      <c r="F5" s="115"/>
      <c r="G5" s="115"/>
      <c r="H5" s="117" t="s">
        <v>93</v>
      </c>
      <c r="I5" s="117"/>
      <c r="J5" s="117"/>
    </row>
    <row r="6" spans="1:10" x14ac:dyDescent="0.3">
      <c r="A6" s="112"/>
      <c r="B6" s="112"/>
      <c r="C6" s="29" t="s">
        <v>43</v>
      </c>
      <c r="D6" s="29" t="s">
        <v>44</v>
      </c>
      <c r="E6" s="29" t="s">
        <v>45</v>
      </c>
      <c r="F6" s="29" t="s">
        <v>46</v>
      </c>
      <c r="G6" s="29" t="s">
        <v>47</v>
      </c>
      <c r="H6" s="118" t="s">
        <v>45</v>
      </c>
      <c r="I6" s="118" t="s">
        <v>46</v>
      </c>
      <c r="J6" s="118" t="s">
        <v>47</v>
      </c>
    </row>
    <row r="7" spans="1:10" ht="37.5" x14ac:dyDescent="0.3">
      <c r="A7" s="40" t="s">
        <v>62</v>
      </c>
      <c r="B7" s="31" t="s">
        <v>63</v>
      </c>
      <c r="C7" s="39" t="s">
        <v>56</v>
      </c>
      <c r="D7" s="39">
        <v>50</v>
      </c>
      <c r="E7" s="39"/>
      <c r="F7" s="39">
        <v>5</v>
      </c>
      <c r="G7" s="39"/>
      <c r="H7" s="120"/>
      <c r="I7" s="120">
        <f>D7*F7</f>
        <v>250</v>
      </c>
      <c r="J7" s="120"/>
    </row>
    <row r="8" spans="1:10" ht="37.5" x14ac:dyDescent="0.3">
      <c r="A8" s="41"/>
      <c r="B8" s="31" t="s">
        <v>64</v>
      </c>
      <c r="C8" s="39" t="s">
        <v>56</v>
      </c>
      <c r="D8" s="39">
        <v>12</v>
      </c>
      <c r="E8" s="39"/>
      <c r="F8" s="39">
        <v>6</v>
      </c>
      <c r="G8" s="39"/>
      <c r="H8" s="120"/>
      <c r="I8" s="120">
        <f>D8*F8</f>
        <v>72</v>
      </c>
      <c r="J8" s="120"/>
    </row>
    <row r="9" spans="1:10" x14ac:dyDescent="0.3">
      <c r="A9" s="41"/>
      <c r="B9" s="31" t="s">
        <v>65</v>
      </c>
      <c r="C9" s="39" t="s">
        <v>56</v>
      </c>
      <c r="D9" s="39">
        <v>36</v>
      </c>
      <c r="E9" s="39"/>
      <c r="F9" s="39">
        <v>4</v>
      </c>
      <c r="G9" s="39"/>
      <c r="H9" s="120"/>
      <c r="I9" s="120">
        <f>D9*F9</f>
        <v>144</v>
      </c>
      <c r="J9" s="120"/>
    </row>
    <row r="10" spans="1:10" ht="37.5" x14ac:dyDescent="0.3">
      <c r="A10" s="41"/>
      <c r="B10" s="31" t="s">
        <v>66</v>
      </c>
      <c r="C10" s="39" t="s">
        <v>67</v>
      </c>
      <c r="D10" s="39">
        <v>1</v>
      </c>
      <c r="E10" s="39"/>
      <c r="F10" s="39"/>
      <c r="G10" s="39">
        <v>45</v>
      </c>
      <c r="H10" s="120"/>
      <c r="I10" s="120"/>
      <c r="J10" s="120">
        <f>D10*G10</f>
        <v>45</v>
      </c>
    </row>
    <row r="11" spans="1:10" x14ac:dyDescent="0.3">
      <c r="A11" s="42"/>
      <c r="B11" s="31" t="s">
        <v>68</v>
      </c>
      <c r="C11" s="39" t="s">
        <v>69</v>
      </c>
      <c r="D11" s="39">
        <v>1</v>
      </c>
      <c r="E11" s="39"/>
      <c r="F11" s="39"/>
      <c r="G11" s="39">
        <v>45</v>
      </c>
      <c r="H11" s="120"/>
      <c r="I11" s="120"/>
      <c r="J11" s="120">
        <f>D11*G11</f>
        <v>45</v>
      </c>
    </row>
    <row r="12" spans="1:10" ht="37.5" x14ac:dyDescent="0.3">
      <c r="A12" s="43"/>
      <c r="B12" s="31" t="s">
        <v>70</v>
      </c>
      <c r="C12" s="39" t="s">
        <v>56</v>
      </c>
      <c r="D12" s="39">
        <v>30</v>
      </c>
      <c r="E12" s="39">
        <v>30</v>
      </c>
      <c r="F12" s="39"/>
      <c r="G12" s="39"/>
      <c r="H12" s="120">
        <f>D12*E12</f>
        <v>900</v>
      </c>
      <c r="I12" s="120"/>
      <c r="J12" s="120"/>
    </row>
    <row r="13" spans="1:10" x14ac:dyDescent="0.3">
      <c r="A13" s="34"/>
      <c r="B13" s="34"/>
      <c r="C13" s="34"/>
      <c r="D13" s="35" t="s">
        <v>29</v>
      </c>
      <c r="E13" s="35"/>
      <c r="F13" s="34"/>
      <c r="G13" s="34"/>
      <c r="H13" s="124">
        <f>SUM(H7:H12)</f>
        <v>900</v>
      </c>
      <c r="I13" s="124">
        <f>SUM(I7:I12)</f>
        <v>466</v>
      </c>
      <c r="J13" s="124">
        <f>SUM(J7:J12)</f>
        <v>90</v>
      </c>
    </row>
    <row r="14" spans="1:10" x14ac:dyDescent="0.3">
      <c r="D14" s="36" t="s">
        <v>48</v>
      </c>
      <c r="E14" s="36"/>
      <c r="H14" s="124">
        <f>H13/60</f>
        <v>15</v>
      </c>
      <c r="I14" s="119"/>
      <c r="J14" s="119"/>
    </row>
    <row r="15" spans="1:10" x14ac:dyDescent="0.3">
      <c r="D15" s="36" t="s">
        <v>49</v>
      </c>
      <c r="E15" s="36"/>
      <c r="H15" s="119">
        <f>H14/7</f>
        <v>2.1428571428571428</v>
      </c>
      <c r="I15" s="119">
        <f>I13/7</f>
        <v>66.571428571428569</v>
      </c>
      <c r="J15" s="124">
        <f>J13</f>
        <v>90</v>
      </c>
    </row>
    <row r="16" spans="1:10" x14ac:dyDescent="0.3">
      <c r="D16" s="36" t="s">
        <v>50</v>
      </c>
      <c r="E16" s="36"/>
      <c r="H16" s="122">
        <f>(H15+I15+J15)/230</f>
        <v>0.69006211180124222</v>
      </c>
      <c r="I16" s="122"/>
      <c r="J16" s="122"/>
    </row>
    <row r="18" spans="1:3" x14ac:dyDescent="0.3">
      <c r="A18" s="37" t="s">
        <v>36</v>
      </c>
      <c r="B18" s="27" t="s">
        <v>51</v>
      </c>
    </row>
    <row r="19" spans="1:3" x14ac:dyDescent="0.3">
      <c r="B19" s="27" t="s">
        <v>52</v>
      </c>
    </row>
    <row r="20" spans="1:3" x14ac:dyDescent="0.3">
      <c r="B20" s="27" t="s">
        <v>53</v>
      </c>
    </row>
    <row r="21" spans="1:3" x14ac:dyDescent="0.3">
      <c r="B21" s="27" t="s">
        <v>61</v>
      </c>
    </row>
    <row r="22" spans="1:3" x14ac:dyDescent="0.3">
      <c r="C22" s="38">
        <v>230</v>
      </c>
    </row>
    <row r="23" spans="1:3" x14ac:dyDescent="0.3">
      <c r="B23" s="27" t="s">
        <v>94</v>
      </c>
    </row>
    <row r="24" spans="1:3" x14ac:dyDescent="0.3">
      <c r="B24" s="27" t="s">
        <v>95</v>
      </c>
    </row>
  </sheetData>
  <customSheetViews>
    <customSheetView guid="{2677A9A1-7445-4E4F-8450-31496B991367}" showPageBreaks="1" printArea="1" view="pageBreakPreview" topLeftCell="A2">
      <selection activeCell="I10" sqref="I10"/>
      <pageMargins left="0.88" right="0.38" top="0.44" bottom="0.27" header="0.25" footer="0.2"/>
      <pageSetup paperSize="9" orientation="portrait" r:id="rId1"/>
      <headerFooter alignWithMargins="0"/>
    </customSheetView>
  </customSheetViews>
  <mergeCells count="9">
    <mergeCell ref="H16:J16"/>
    <mergeCell ref="A1:J1"/>
    <mergeCell ref="A4:A6"/>
    <mergeCell ref="B4:B6"/>
    <mergeCell ref="C4:D5"/>
    <mergeCell ref="E4:G4"/>
    <mergeCell ref="H4:J4"/>
    <mergeCell ref="E5:G5"/>
    <mergeCell ref="H5:J5"/>
  </mergeCells>
  <pageMargins left="0.88" right="0.38" top="0.44" bottom="0.27" header="0.25" footer="0.2"/>
  <pageSetup paperSize="9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สายวิชาการ ป.ตรี</vt:lpstr>
      <vt:lpstr>สายวิชาการ บัณฑิตศึกษา</vt:lpstr>
      <vt:lpstr>ตัวอย่าง สายวิชาการ</vt:lpstr>
      <vt:lpstr>สายสนับสนุน</vt:lpstr>
      <vt:lpstr>ตัวอย่างสายสนับสนุน</vt:lpstr>
      <vt:lpstr>'ตัวอย่าง สายวิชาการ'!Print_Area</vt:lpstr>
      <vt:lpstr>ตัวอย่างสายสนับสนุน!Print_Area</vt:lpstr>
      <vt:lpstr>'สายวิชาการ บัณฑิตศึกษา'!Print_Area</vt:lpstr>
      <vt:lpstr>'สายวิชาการ ป.ตรี'!Print_Area</vt:lpstr>
      <vt:lpstr>สายสนับสนุน!Print_Area</vt:lpstr>
      <vt:lpstr>'สายวิชาการ บัณฑิตศึกษา'!Print_Titles</vt:lpstr>
      <vt:lpstr>'สายวิชาการ ป.ตรี'!Print_Titles</vt:lpstr>
    </vt:vector>
  </TitlesOfParts>
  <Company>-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JonMMx 2000</dc:creator>
  <cp:lastModifiedBy>personal</cp:lastModifiedBy>
  <cp:lastPrinted>2017-08-15T09:43:20Z</cp:lastPrinted>
  <dcterms:created xsi:type="dcterms:W3CDTF">2003-11-20T02:38:56Z</dcterms:created>
  <dcterms:modified xsi:type="dcterms:W3CDTF">2017-08-15T10:58:10Z</dcterms:modified>
</cp:coreProperties>
</file>